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3"/>
  </bookViews>
  <sheets>
    <sheet name="budynki" sheetId="1" r:id="rId1"/>
    <sheet name="elektronika" sheetId="2" r:id="rId2"/>
    <sheet name="środki trwałe" sheetId="3" r:id="rId3"/>
    <sheet name="maszyny" sheetId="4" r:id="rId4"/>
    <sheet name="szkody" sheetId="5" r:id="rId5"/>
    <sheet name="lokalizacje" sheetId="6" r:id="rId6"/>
  </sheets>
  <externalReferences>
    <externalReference r:id="rId9"/>
  </externalReferences>
  <definedNames>
    <definedName name="_xlnm.Print_Area" localSheetId="0">'budynki'!$A$1:$AB$48</definedName>
    <definedName name="_xlnm.Print_Area" localSheetId="1">'elektronika'!$A$1:$D$1400</definedName>
    <definedName name="_xlnm.Print_Area" localSheetId="2">'środki trwałe'!$A$1:$E$19</definedName>
  </definedNames>
  <calcPr fullCalcOnLoad="1"/>
</workbook>
</file>

<file path=xl/sharedStrings.xml><?xml version="1.0" encoding="utf-8"?>
<sst xmlns="http://schemas.openxmlformats.org/spreadsheetml/2006/main" count="2351" uniqueCount="947">
  <si>
    <t>Przeciwpożarowe:gaśnice GKO ABC 6 szt. Gaśnice GSE 1,5 X 2 szt.  Hydranty 3 szt. Czujki 11 szt.</t>
  </si>
  <si>
    <t>kraty w oknach ,dozór całodobowy agencji ochrony ,część doby dozór pracowniczy,alarm,monitoring,15 gaśnic GP-6 pianowe,2 gaśnice śniegowe 7 proszkowych , 5 gaśnic UGS-2X , 8 hydrantów,</t>
  </si>
  <si>
    <t>43-190 Mikołów ul. Rybnicka 44</t>
  </si>
  <si>
    <t>kraty w oknach ,dozór całodobowy agencji ochrony ,część doby dozór pracowniczy,4 gaśnice śniegowe 16 proszkowych , 5 hydrantów,</t>
  </si>
  <si>
    <t>43-190 Mikołów   ul. Pokoju 2</t>
  </si>
  <si>
    <t>stropodach kryty papą termozmywalną</t>
  </si>
  <si>
    <t>w budynku szkoły monitoring</t>
  </si>
  <si>
    <t>żel-beton</t>
  </si>
  <si>
    <t>1982-1996</t>
  </si>
  <si>
    <t>1950-1955</t>
  </si>
  <si>
    <t>Ornontowice ul. Dworcowa 1</t>
  </si>
  <si>
    <t xml:space="preserve"> drewniana dach. cerami.</t>
  </si>
  <si>
    <t>bardzo dobra</t>
  </si>
  <si>
    <t>Powiatowy Urząd Pracy</t>
  </si>
  <si>
    <t>6. Powiatowy Urząd Pracy</t>
  </si>
  <si>
    <t xml:space="preserve">43-170 Łaziska Górne, ul. Chopina 8 </t>
  </si>
  <si>
    <t>kamery wewnętrzne i zewnętrzna - zakupione przez PUP Mikołów (razem 8 szt.)</t>
  </si>
  <si>
    <t>kamery zewnętrzne - zainstalowane przez Starostwo (razem 4 szt)</t>
  </si>
  <si>
    <t xml:space="preserve"> 3 hydranty, 9 gaśnic</t>
  </si>
  <si>
    <t>Powiatowy Zarząd Dróg</t>
  </si>
  <si>
    <t>7. Powiatowy Zarząd Dróg</t>
  </si>
  <si>
    <t>gaśnica proszkowa, dozór pracowniczy</t>
  </si>
  <si>
    <t>Budynek szkoły z salą gimnastyczną</t>
  </si>
  <si>
    <t>gaśnice, kraty, alarm, monitoring</t>
  </si>
  <si>
    <t>cegła</t>
  </si>
  <si>
    <t>beton, papa</t>
  </si>
  <si>
    <t>bardzo dobry</t>
  </si>
  <si>
    <t>Zespół Szkół Energetycznych i Usługowych</t>
  </si>
  <si>
    <t>działalność edukacyjna</t>
  </si>
  <si>
    <t>Zespół Szkół Nr 2 Specjalnych</t>
  </si>
  <si>
    <t>cegła ceramiczna i cegła dziurawka</t>
  </si>
  <si>
    <t>Zespół Szkół Ponadgimnazjalnych w Ornontowicach</t>
  </si>
  <si>
    <t>dydaktyczne</t>
  </si>
  <si>
    <t>dydaktyczne,miszkaniowe</t>
  </si>
  <si>
    <t>okratowanie parteru,gaśnice proszkowe-15szt, hydranty, czujniki ruchu</t>
  </si>
  <si>
    <t>gaśnice proszkowe i śniegowe 12 szt, koce</t>
  </si>
  <si>
    <t>częściowe okratowanie, gaśnice proszkowe i śniegowe-10 szt,hydranty 2 szt, czujniki ruchu</t>
  </si>
  <si>
    <t>żelbeton</t>
  </si>
  <si>
    <t>drewniana, papą term.</t>
  </si>
  <si>
    <t>cegła i cegła ceramiczna</t>
  </si>
  <si>
    <t>żelbetowo-ceramiczne</t>
  </si>
  <si>
    <t>cegła, bloczki</t>
  </si>
  <si>
    <t>żelbetowa, papa term.</t>
  </si>
  <si>
    <t>dostateczna</t>
  </si>
  <si>
    <t>nie dotyczny</t>
  </si>
  <si>
    <t>Budynek szkoły</t>
  </si>
  <si>
    <t>dydaktyczny</t>
  </si>
  <si>
    <t xml:space="preserve">Budynek warsztatów szkolnych </t>
  </si>
  <si>
    <t>dydaktyczno-usługowy</t>
  </si>
  <si>
    <t>z płyt betonowych</t>
  </si>
  <si>
    <t>ogniotrwałe</t>
  </si>
  <si>
    <t>8. Zespół Szkół Technicznych</t>
  </si>
  <si>
    <t>43-190 Mikołów  ul. Rybnicka 44</t>
  </si>
  <si>
    <t>zabezpieczenie p.poż:</t>
  </si>
  <si>
    <t>43-190 Mikołów ul. Pokoju 2</t>
  </si>
  <si>
    <t>15 gaśnic GP-6x</t>
  </si>
  <si>
    <t>6 gaśnic pianowych</t>
  </si>
  <si>
    <t>6 gaśnic śniegowych</t>
  </si>
  <si>
    <t>23 gaśnice proszkowe</t>
  </si>
  <si>
    <t>5 gaśnic UGS- 2X</t>
  </si>
  <si>
    <t>13 hydrantów</t>
  </si>
  <si>
    <t>Zabezpieczenie przeciw kradzieżowe</t>
  </si>
  <si>
    <t>alarmy</t>
  </si>
  <si>
    <t>dozór całodobowy- część doby dozór</t>
  </si>
  <si>
    <t>pracowniczy, część doby dozór</t>
  </si>
  <si>
    <t>agenckji ochrony</t>
  </si>
  <si>
    <t>RAZEM</t>
  </si>
  <si>
    <t>lokalizacja (adres)</t>
  </si>
  <si>
    <t>W tym zbiory bibioteczne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</si>
  <si>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</si>
  <si>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</si>
  <si>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</si>
  <si>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</si>
  <si>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</si>
  <si>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</si>
  <si>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</si>
  <si>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</si>
  <si>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</si>
  <si>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</si>
  <si>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</si>
  <si>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</si>
  <si>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</si>
  <si>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</si>
  <si>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</si>
  <si>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</si>
  <si>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</si>
  <si>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</si>
  <si>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</si>
  <si>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</si>
  <si>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</si>
  <si>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</si>
  <si>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intalacja elekryczna</t>
  </si>
  <si>
    <t>sieć wodno-kanalizacyjna oraz cenralnego ogrzewania</t>
  </si>
  <si>
    <t>instalacja gazowa</t>
  </si>
  <si>
    <t>suma ubezpieczenia (wartość)</t>
  </si>
  <si>
    <r>
      <t xml:space="preserve">opis stanu technicznego budynku wg poniższych elementów budynku </t>
    </r>
  </si>
  <si>
    <t>INFORMACJA O MAJĄTKU TRWAŁYM</t>
  </si>
  <si>
    <t>Budynek Starostwa – siedziba:
Mikołów, ul. Żwirki i Wigury 4a</t>
  </si>
  <si>
    <t xml:space="preserve">Lata 70 </t>
  </si>
  <si>
    <t>Budynek Starostwa, w którym
mieszczą się jednostki
organizacyjne powiatu</t>
  </si>
  <si>
    <t>Lata 70/80</t>
  </si>
  <si>
    <t>1. Starostwo Powiatowe</t>
  </si>
  <si>
    <t>Starostwo Powiatowe</t>
  </si>
  <si>
    <t>─</t>
  </si>
  <si>
    <t>Dom Pomocy Społecznej 43-180 Orzesze, ul. Traugutta 45</t>
  </si>
  <si>
    <t xml:space="preserve">gaśnice, </t>
  </si>
  <si>
    <t>Stowarzyszenie na Rzecz Poradnictwa Obywatelskiego DOGMA, 43-190 Mikołów, ul. Żwirki i Wigury 4</t>
  </si>
  <si>
    <t>gaśnice, dozór pracowniczy</t>
  </si>
  <si>
    <t>Powiatowy Inspektorat Nadzoru Budowlanego 43-190 Mikołów, ul. Żwirki i Wigury 4</t>
  </si>
  <si>
    <t>Dom Dziecka, 43-180 Orzesze, ul. Św. Wawrzyńca 87</t>
  </si>
  <si>
    <t>gaśnice,</t>
  </si>
  <si>
    <r>
      <t xml:space="preserve">WYKAZ LOKALIZACJI, W KTÓRYCH PROWADZONA JEST DZIAŁALNOŚĆ ORAZ </t>
    </r>
    <r>
      <rPr>
        <b/>
        <sz val="12"/>
        <rFont val="Arial"/>
        <family val="2"/>
      </rPr>
      <t>LOKALIZACJI, GDZIE ZNAJDUJE SIĘ MIENIE NALEŻĄCE DO JEDNOSTEK POWIATU MIKOŁÓW</t>
    </r>
    <r>
      <rPr>
        <b/>
        <sz val="12"/>
        <rFont val="Arial"/>
        <family val="2"/>
      </rPr>
      <t>. (nie wykazane w załączniku nr 1 - poniższy wykaz nie musi być pełnym wykazem lokalizacji)</t>
    </r>
  </si>
  <si>
    <t>brak</t>
  </si>
  <si>
    <t>nie</t>
  </si>
  <si>
    <t>tak</t>
  </si>
  <si>
    <t>2. Dom Dziecka</t>
  </si>
  <si>
    <t>dobry</t>
  </si>
  <si>
    <t>dostateczny</t>
  </si>
  <si>
    <t>kraty</t>
  </si>
  <si>
    <t>Mikołów oś XXX - lecia 16</t>
  </si>
  <si>
    <t>, gaśnice,kraty, roleta antywłamaniowa,dozór</t>
  </si>
  <si>
    <t>3. Dom Pomocy Społecznej w Orzeszu</t>
  </si>
  <si>
    <t>Dom Pomocy Społecznej w Orzeszu</t>
  </si>
  <si>
    <t>DPS  UL.TRAUGUTTA 45    43-180  ORZESZE</t>
  </si>
  <si>
    <t>hydranty,</t>
  </si>
  <si>
    <t>gaśnice-19 szt.proszkowe,</t>
  </si>
  <si>
    <t>system przeciwpożarowy,</t>
  </si>
  <si>
    <t>kraty w oknach (częściowo)</t>
  </si>
  <si>
    <t>dozór pracowniczy,</t>
  </si>
  <si>
    <t>rolety zewn.antywłamaniowe</t>
  </si>
  <si>
    <t>II Liceum Ogólnokształcące</t>
  </si>
  <si>
    <t>Oświatowe</t>
  </si>
  <si>
    <t>4. II Liceum Ogólnokształcące</t>
  </si>
  <si>
    <t>Mikołów, ul. Pokoju 4</t>
  </si>
  <si>
    <t>nie dotyczy</t>
  </si>
  <si>
    <t>dobra</t>
  </si>
  <si>
    <t>II Liceum Ogólnokształcące, ul. Pokoju 4, 43-190 Mikołów</t>
  </si>
  <si>
    <t>Przeciwkradzieżowe:                                   ochrona budynku Solid Security całodobowa,  kraty w oknach i drzwiach pracowni komputerowych i pomieszczeniach kasy, monitoring</t>
  </si>
  <si>
    <t>Ognisko Pracy Pozaszkolnej</t>
  </si>
  <si>
    <t>Powiatowe Centrum Pomocy Rodzinie</t>
  </si>
  <si>
    <t>5. Powiatowe Centrum Pomocy Rodzinie</t>
  </si>
  <si>
    <t>43-170 Łaziska Górne, ul. Chopina 8</t>
  </si>
  <si>
    <t>Umowa użyczenia pomieszczeń (budynek jest własnością Powiatu, na korytarzach znajdują się gaśnice, krata tylko w trzech pomieszczeniach Centrum na parterze) gaśnice proszkowe ABC po 3 szt na parterze, monitoring wewnętrzny i zewnętrzny budynku</t>
  </si>
  <si>
    <t>43-170 Łaziska Górne, ul. Chopina 17/12 i Chopina 17/13                                       (2 lokale - mieszkania chronione)</t>
  </si>
  <si>
    <t>Umowa najmu pomiędzy Powiatem                                       Mikołowskim a Zakładem Inżynierii Miejskiej w Łaziskach Górnych (PCPR jest administratorem wynajmowanych lokali) hydrant zewnętrzny</t>
  </si>
  <si>
    <t>Poradnia Psychologiczno-Pedagogiczna</t>
  </si>
  <si>
    <t>KB</t>
  </si>
  <si>
    <t>Szkoła</t>
  </si>
  <si>
    <t>Internat</t>
  </si>
  <si>
    <t>Warsztaty</t>
  </si>
  <si>
    <t>I Liceum Ogólnokształcące</t>
  </si>
  <si>
    <t>Zespół Szkół Specjalnych nr 2 w Mikołowie</t>
  </si>
  <si>
    <t>Dom Dziecka w Orzeszu</t>
  </si>
  <si>
    <t>żelbeton, cegła</t>
  </si>
  <si>
    <t>konstrukcja żelbetowa, pokrycie styropapą</t>
  </si>
  <si>
    <t>1876,14m²</t>
  </si>
  <si>
    <t>4755,68m²</t>
  </si>
  <si>
    <t>18121,04m²</t>
  </si>
  <si>
    <t xml:space="preserve">nie </t>
  </si>
  <si>
    <t>betonowy, kryty papą</t>
  </si>
  <si>
    <t>645,33m²</t>
  </si>
  <si>
    <t>6221,49m²</t>
  </si>
  <si>
    <t>2073,83m²</t>
  </si>
  <si>
    <t>zły</t>
  </si>
  <si>
    <t>Tabela nr 1 - Wykaz budynków i budowli w Powiecie Mikołowskim</t>
  </si>
  <si>
    <t>Tabela nr 3 - Wykaz środków trwałych w Powiecie Mikołowskim</t>
  </si>
  <si>
    <t>przebudowa w 2010</t>
  </si>
  <si>
    <t>blacha</t>
  </si>
  <si>
    <t>1927 m²</t>
  </si>
  <si>
    <t>9955,5 m²</t>
  </si>
  <si>
    <t>szkoła</t>
  </si>
  <si>
    <t xml:space="preserve">liceum ogólnokształcace dla młodzieży, dzienne </t>
  </si>
  <si>
    <t>4.590</t>
  </si>
  <si>
    <t>Budynek główny</t>
  </si>
  <si>
    <t>Pomoc społeczna -budynek mieszkalny</t>
  </si>
  <si>
    <t>TAK</t>
  </si>
  <si>
    <t>NIE</t>
  </si>
  <si>
    <t xml:space="preserve">gaśnice i hydranty   kraty na oknach pomieszczeń administracyjnych, roleta antywłamaniowa na drzwiach kasy, sejf ,czujniki dymu     </t>
  </si>
  <si>
    <t>CEGŁA</t>
  </si>
  <si>
    <t xml:space="preserve">prefabrykowane z płyt kanałowych </t>
  </si>
  <si>
    <t>dach ktyty styropapą</t>
  </si>
  <si>
    <t>0,5 dobry, 0,5dostateczny</t>
  </si>
  <si>
    <t>0,5  dobra,       0,5 dostateczna</t>
  </si>
  <si>
    <t>0,5 dobra,        0,5 dostateczna</t>
  </si>
  <si>
    <t>1356,7m²</t>
  </si>
  <si>
    <t>2732,12m²</t>
  </si>
  <si>
    <t>9453,12m³</t>
  </si>
  <si>
    <t>⅓</t>
  </si>
  <si>
    <t>Budynek- hostel</t>
  </si>
  <si>
    <t>budynek mieszkalny</t>
  </si>
  <si>
    <t>czujniki dymu,gaśnice,monitoring wewnętrzny</t>
  </si>
  <si>
    <t>płyta żelbetowa</t>
  </si>
  <si>
    <t>kryty papą</t>
  </si>
  <si>
    <t>151,9m²</t>
  </si>
  <si>
    <t>260,7m²</t>
  </si>
  <si>
    <t>1168m³</t>
  </si>
  <si>
    <t>½</t>
  </si>
  <si>
    <t>Budynek- warsztat</t>
  </si>
  <si>
    <t>terapia zajęciowa</t>
  </si>
  <si>
    <t>gaśnice,czujniki dymu,rolety antywłamaniowe</t>
  </si>
  <si>
    <t>płyty kanałowe</t>
  </si>
  <si>
    <t>262m²</t>
  </si>
  <si>
    <t>225m²</t>
  </si>
  <si>
    <t>787m³</t>
  </si>
  <si>
    <t>Budynek oczyszczalni ścieków</t>
  </si>
  <si>
    <t>oczyszczalnia ścieków</t>
  </si>
  <si>
    <t>kraty w oknach,metalowe drzwi</t>
  </si>
  <si>
    <t>YTONG</t>
  </si>
  <si>
    <t>dach drewniany</t>
  </si>
  <si>
    <t>63,4m²</t>
  </si>
  <si>
    <t>54,7m²</t>
  </si>
  <si>
    <t>234,7m³</t>
  </si>
  <si>
    <t xml:space="preserve">Parking wraz z chodnikiem </t>
  </si>
  <si>
    <t>Szkolny plac zabaw</t>
  </si>
  <si>
    <t>Zespół Szkół Technicznych wraz z Warsztatami Szkolnymi</t>
  </si>
  <si>
    <t>parking</t>
  </si>
  <si>
    <t>rodzaj wartości (księgowa brutto - KB )</t>
  </si>
  <si>
    <t xml:space="preserve">nazwa  </t>
  </si>
  <si>
    <t>rok produkcji</t>
  </si>
  <si>
    <t>wartość (początkowa) - księgowa brutto</t>
  </si>
  <si>
    <t>Zestaw komputerowy</t>
  </si>
  <si>
    <t>Sprzęt do instalacji radiowęzłowej</t>
  </si>
  <si>
    <t>Wykonanie instalacji radiowęzłowej</t>
  </si>
  <si>
    <t>nazwa środka trwałego</t>
  </si>
  <si>
    <t>Laptop</t>
  </si>
  <si>
    <t>Notebook</t>
  </si>
  <si>
    <t>3. Wykaz monitoringu wizyjnego - system kamer itp. (do 5 lat) - rok 2011 i młodszy</t>
  </si>
  <si>
    <t>Rozbudowa sieci komputerowej-realizacja dostępu do interetu</t>
  </si>
  <si>
    <t>Tabela nr 2 - Wykaz sprzętu elektronicznego w Powiecie Mikołowskim</t>
  </si>
  <si>
    <t xml:space="preserve">I Liceum Ogólnokształcące im. K. Miarki w Mikołowie </t>
  </si>
  <si>
    <t>DPS Orzesze</t>
  </si>
  <si>
    <t>Urządzenie wielofunkcyjne</t>
  </si>
  <si>
    <t>Kserokopiarka</t>
  </si>
  <si>
    <t>Laptop HP</t>
  </si>
  <si>
    <t>Tablet</t>
  </si>
  <si>
    <t>PCPR</t>
  </si>
  <si>
    <t>Niszczarka FELLOWES 60 Cs 2 szt.</t>
  </si>
  <si>
    <t>Telefon PANSONIC KX-TG2511</t>
  </si>
  <si>
    <t>Komputer DELL VOSTRO 3902 MT i5-4460 4 GB 500 GB HD 4600 W7P W8.1P</t>
  </si>
  <si>
    <t>Środowiskowy Dom Samopomocy</t>
  </si>
  <si>
    <t>ok. 1970</t>
  </si>
  <si>
    <t>hydrant wewnętrzny HW-25 - 1 szt., gaśniaca pianowa do gastronomii - 1 szt., gaśnica proszkowa 4 kg. ABC - 2 szt.</t>
  </si>
  <si>
    <t>gęstożebrowe Ackerman</t>
  </si>
  <si>
    <t>żelbetowy wentylowany, docieplony styropapą 20 cm</t>
  </si>
  <si>
    <t>brak danych</t>
  </si>
  <si>
    <t>kompleksowy remont budynku (pomieszczenia, okna, instalacje wewnętrzne) w 2005 roku, wartość: 519 454,87</t>
  </si>
  <si>
    <t>brak instalacji gazowej</t>
  </si>
  <si>
    <t>2 + piwnica</t>
  </si>
  <si>
    <t>Stanowisko do treningu Biofeedback</t>
  </si>
  <si>
    <t>Laptop Lenovo 850-80 Core i5 LCD 15,6</t>
  </si>
  <si>
    <t>Rzutnik - 2 szt</t>
  </si>
  <si>
    <t>Biofedback</t>
  </si>
  <si>
    <t>ZSP Ornantowice</t>
  </si>
  <si>
    <t>1.a Starostwo Powiatowe- Projekt Unijny "Silesia Net-budowa społeczeństwa informacyjnego w subregionie centralnym wojewódzstwa śląskiego: Powiat Mikołowski oraz Gminy Powiatu Mikołowskiego( Mikołów, Łaziska Górne, Orzesze, Ornantowice, Wyry)</t>
  </si>
  <si>
    <t>Informacje o szkodach w ostatnich 3 latach</t>
  </si>
  <si>
    <t>Rok</t>
  </si>
  <si>
    <t>Liczba szkód</t>
  </si>
  <si>
    <t>Suma wypłaconych odszkodowań</t>
  </si>
  <si>
    <t>Krótki opis szkód</t>
  </si>
  <si>
    <t>DRUKARKA CANON PXMA IX6850 A3+</t>
  </si>
  <si>
    <t>URZĄDZENIE WIELOF. BROTHER DCP-J105</t>
  </si>
  <si>
    <t>APARAT FOTOGRAFICZNY NIKON D5200 BODY</t>
  </si>
  <si>
    <t>NISZCZARKA FELLOWES 130C</t>
  </si>
  <si>
    <t>LAMINATOR FELLOWES 3i</t>
  </si>
  <si>
    <t xml:space="preserve">OBIEKTYW TAMRON 18-200 DO NIKONA </t>
  </si>
  <si>
    <t>LAMPABŁYSKOWA METZ</t>
  </si>
  <si>
    <t>MIKROFON BEZPRZEWODOWY WM202DH 2XNAGŁ</t>
  </si>
  <si>
    <t>PZD</t>
  </si>
  <si>
    <t>komputer ADAX ALFA W8HC4160M C3/H81/4G/500/DRW/W8164b</t>
  </si>
  <si>
    <t>monitor LCD 21,5" LED 22MP47D-P, wide 16:9 black</t>
  </si>
  <si>
    <t>Poradnia Psychologiczno Pedagogiczna</t>
  </si>
  <si>
    <t>Drukarka KYOCERA</t>
  </si>
  <si>
    <t xml:space="preserve">Zespół Szkół Energetycznych i Usługowych w Łaziskach Górnych </t>
  </si>
  <si>
    <t>II LO</t>
  </si>
  <si>
    <t>Zestaw: tablica interaktywna i projektor Benq</t>
  </si>
  <si>
    <t>Ksero: urządzenie wielofunkcyjne</t>
  </si>
  <si>
    <t>Notebook Lenovo G50-70/ 16.6</t>
  </si>
  <si>
    <t>PUP</t>
  </si>
  <si>
    <t>APC BACK-UPS</t>
  </si>
  <si>
    <t>Switsch D-Link 48-port 10/100</t>
  </si>
  <si>
    <t>Serwer DELL PE R320</t>
  </si>
  <si>
    <t xml:space="preserve">Komputer Dell Vostro 3900 i5-4460 8 GB HDD + 128 GB SSD Win 7 Prof. + WIN8 Prof. + MS Office Home and Bussiness 2013 32-bit/x64 Polish </t>
  </si>
  <si>
    <t>Monitor LG 22 MB35PU-B 21.5' LED</t>
  </si>
  <si>
    <t>Niszczarka Fellowes 99Ci</t>
  </si>
  <si>
    <t>budynek</t>
  </si>
  <si>
    <t>mieszkanie wychowanków, biura</t>
  </si>
  <si>
    <t>Projektor z kablami</t>
  </si>
  <si>
    <t>Laptop z głośnikami</t>
  </si>
  <si>
    <t>Notebook Lenovo B50-80/15.6</t>
  </si>
  <si>
    <t>Smartfon</t>
  </si>
  <si>
    <t>Stacjonarny zestaw komputerowy</t>
  </si>
  <si>
    <t>Mikroskop Sagittarius</t>
  </si>
  <si>
    <t>Projektor NecM271X</t>
  </si>
  <si>
    <t>URZĄDZENIE WIELOF. BROTHER DCP-J412 DW</t>
  </si>
  <si>
    <t>LAPTOP DELL 15</t>
  </si>
  <si>
    <t>Kalkulator CITIZEN SDC 888 2217</t>
  </si>
  <si>
    <t>Zestaw komputerowy i 3/4GB/500 HDD/ win7</t>
  </si>
  <si>
    <t>Telefon stacjon.PANASONIC KX-TG-1611 2 szt</t>
  </si>
  <si>
    <t>Urzadzenie wielofunkcyjna HP DJ Advantage</t>
  </si>
  <si>
    <t>Komputer ADAX</t>
  </si>
  <si>
    <t>FortiGate 100D</t>
  </si>
  <si>
    <t>KlimatyzatorLG E09EM</t>
  </si>
  <si>
    <t>Urządzenie Rejestracji Czasu Pracy</t>
  </si>
  <si>
    <t>Komputer Dell Vostro 3250 SFF+Ms Office 2016 H&amp;B</t>
  </si>
  <si>
    <t>Monitor Dell S2415H</t>
  </si>
  <si>
    <t>Monitor LG Electronics</t>
  </si>
  <si>
    <t>Komputer Dell Vostro 3650 MT</t>
  </si>
  <si>
    <t>Ekspres Philips HD8834/09</t>
  </si>
  <si>
    <t>Telefon komórkowy SAMSUNG GALAXY A5 GOLD</t>
  </si>
  <si>
    <t>telefon komórkowy LG XPOWER TITAN</t>
  </si>
  <si>
    <t>telefon komórkowy LG XPOWER BLACK</t>
  </si>
  <si>
    <t>Punkt dostępowy - skrzynka internet</t>
  </si>
  <si>
    <t>Telewizor TV LED LG32LH500D HD</t>
  </si>
  <si>
    <t>Telewizor 24" MANTA LED2403</t>
  </si>
  <si>
    <t>Odtwarzacz DVD MANTA Emperor Basic DVD064S</t>
  </si>
  <si>
    <t>Mikroskop 20 x 1280x z okularem cyfrowym</t>
  </si>
  <si>
    <t>Tablet LENOVO A7-30 czarny 7,0" IPS 4x</t>
  </si>
  <si>
    <t>Waga lekarska ze wzrostomierzem</t>
  </si>
  <si>
    <t>Projektory- 5 szt</t>
  </si>
  <si>
    <t>Urządzenie wielofunkcyjne-2szt</t>
  </si>
  <si>
    <t>Komputer - 1 szt</t>
  </si>
  <si>
    <t>Monitor- 1 szt</t>
  </si>
  <si>
    <t>Zespół Szkół Technicznych</t>
  </si>
  <si>
    <t>aparat cyfrowy Sony szt 2</t>
  </si>
  <si>
    <t>laptop Dell</t>
  </si>
  <si>
    <t>laptop DELL  szt 4</t>
  </si>
  <si>
    <t>Tabela nr 5 - Szkodowość w Powiacie Mikołowskim</t>
  </si>
  <si>
    <t>Tabela nr 6 - Wykaz lokalizacji w Powiecie Mikołowskim</t>
  </si>
  <si>
    <t>Kserokopiarka RICOH</t>
  </si>
  <si>
    <t>Komputer ENGINE</t>
  </si>
  <si>
    <t>Notebook ASUS 2 szt.</t>
  </si>
  <si>
    <t>Notebook Lenovo</t>
  </si>
  <si>
    <t>Drukarka</t>
  </si>
  <si>
    <t>Laptop Inspiron 3567</t>
  </si>
  <si>
    <t xml:space="preserve">II Liceum Ogólnokształcące </t>
  </si>
  <si>
    <t>Rejestrator do monitoruingu wizyjnego</t>
  </si>
  <si>
    <t>Synology DS216</t>
  </si>
  <si>
    <t>HDD 3,0TB WD RED SATA III</t>
  </si>
  <si>
    <t xml:space="preserve">Komputer Dell Vostro 3668MT i 5-7400 4 GB 1 TB DVDRW 5in1 Intel HD Wi-Fi + BT Win10P 3YNBD + MS office </t>
  </si>
  <si>
    <t xml:space="preserve">Monitor 19" LG 19MB35PM-I </t>
  </si>
  <si>
    <t>Tablica interaktywna + projektor beng</t>
  </si>
  <si>
    <t>Niszarka Fellowes 99Ci</t>
  </si>
  <si>
    <t>komputer PC ADAX DELTA WXP6400 C56400/150/4G W10PX64</t>
  </si>
  <si>
    <t>monitor LCD AOC 24" LED e2460 DVI,HDMI, głośniki</t>
  </si>
  <si>
    <t>urządzenie wielofunkcyjne atramentowe Brother MFC-J5320DW</t>
  </si>
  <si>
    <t>komputer ADAX DELTAWXPC7400/B250/4G/1TB/W10PRO</t>
  </si>
  <si>
    <t>Drukarka Ricoh Aficio SP C240DN</t>
  </si>
  <si>
    <t>2015-05-04</t>
  </si>
  <si>
    <t>Urządzenie wielofunkcyjne Brother DCP-J4120DW</t>
  </si>
  <si>
    <t>Skaner  Canon LiDe 220</t>
  </si>
  <si>
    <t>2015-05-19</t>
  </si>
  <si>
    <t>Monitor LG 21,5" 22M37A-B 16:9 black</t>
  </si>
  <si>
    <t>2015-12-30</t>
  </si>
  <si>
    <t>Foscam Bezprzewodowa kamera IP FI9826P (white)</t>
  </si>
  <si>
    <t>Mierni cyfrowy UT70A z pomiarem indukcyjności</t>
  </si>
  <si>
    <t>Monitor LG LED 22' 22M37A-B</t>
  </si>
  <si>
    <t>2015-12-29</t>
  </si>
  <si>
    <t>Komputer Procesor Intel i7/Dysk</t>
  </si>
  <si>
    <t>2015-12-21</t>
  </si>
  <si>
    <t>Laptop Lenovo Z70-80 i7-5500/8GB/1TB/Windows 8.1 Pro 64</t>
  </si>
  <si>
    <t>2015-11-30</t>
  </si>
  <si>
    <t>Dysk do macierzy HP MSA 900GB 6G SAS 10K 2.5in DP ENT</t>
  </si>
  <si>
    <t>2015-12-15</t>
  </si>
  <si>
    <t>Dyktafon OLYMPUS V407141BE000 D 510</t>
  </si>
  <si>
    <t>2015-12-16</t>
  </si>
  <si>
    <t>Nawigacja BECKER Activ 5 LMU</t>
  </si>
  <si>
    <t>2016-01-12</t>
  </si>
  <si>
    <t>Ekran projekcyjny XES 180x180cm</t>
  </si>
  <si>
    <t>2016-01-14</t>
  </si>
  <si>
    <t>Stacja Robocza i5-4460/AsRock H81M-VG4/8GB</t>
  </si>
  <si>
    <t>Laptop LENOVO Z70-80 i7-5500/8GB/1TB/Windows 8.1 Pro 64</t>
  </si>
  <si>
    <t>Monitor Dell U2415</t>
  </si>
  <si>
    <t>Drukarka Brother MFC-J5320DW</t>
  </si>
  <si>
    <t>Karta grafiki ASUS GeForce CUDA GTX750Ti</t>
  </si>
  <si>
    <t>Zasilacz Aerocool KCAS 700W 80 Plus Bronze</t>
  </si>
  <si>
    <t>Dysk twardy HDD 2,5" Toshiba 500GB MQ01ABF050</t>
  </si>
  <si>
    <t>Microsoft Windows 8.1 Pro 64bit PL</t>
  </si>
  <si>
    <t>Switch ZYXEL GS-105Bv2</t>
  </si>
  <si>
    <t>Notebook MSI CX70 i7-47112MQ 8GB 1TB GF840M W7/8/P</t>
  </si>
  <si>
    <t>2015-05-27</t>
  </si>
  <si>
    <t>Serwer - ŚRODOWISKO VM VARE</t>
  </si>
  <si>
    <t>2015-12-31</t>
  </si>
  <si>
    <t>Komputer przenośny Lenovo Ideapad 700-15</t>
  </si>
  <si>
    <t>2016-07-25</t>
  </si>
  <si>
    <t>DRUKARKA KONICA MINOLTA BIZHUB C258</t>
  </si>
  <si>
    <t>2016-12-30</t>
  </si>
  <si>
    <t>LAPTOP DELL INSPIRON 15 7566</t>
  </si>
  <si>
    <t>PRZEŁĄCZNIK VALUE 48P</t>
  </si>
  <si>
    <t>2017-11-17</t>
  </si>
  <si>
    <t>2017-11-20</t>
  </si>
  <si>
    <t>Notebook 17,3 " Lenoco Ideapad 700-17 i7/16GB wraz z torbą</t>
  </si>
  <si>
    <t>2017-11-30</t>
  </si>
  <si>
    <t>Firewall FortiGate 60 E do serwerowni</t>
  </si>
  <si>
    <t>2017-12-31</t>
  </si>
  <si>
    <t>Serwer</t>
  </si>
  <si>
    <t>Tablica interaktywna z akcesoriami</t>
  </si>
  <si>
    <t>Rzutnik SONY VPL-SX226</t>
  </si>
  <si>
    <t>Starostwo Powaiatowe</t>
  </si>
  <si>
    <t>Niszczarka Fellowes 79Ci</t>
  </si>
  <si>
    <t>Aparat cyfrowy Canon Powershot SX600 HS Czarny WIFI NFC</t>
  </si>
  <si>
    <t>20-01-2015</t>
  </si>
  <si>
    <t>Obiektyw Sony DT 55-200MM / 4-5.6 SAM</t>
  </si>
  <si>
    <t>19-01-2015</t>
  </si>
  <si>
    <t>Laminator Fellowes Saturn 31 A3</t>
  </si>
  <si>
    <t>12-10-2016</t>
  </si>
  <si>
    <t>Dyktafon Olympus</t>
  </si>
  <si>
    <t>16-11-2016</t>
  </si>
  <si>
    <t>21-12-2016</t>
  </si>
  <si>
    <t>Niszczarka Fellowes 73CI</t>
  </si>
  <si>
    <t>03-04-2017</t>
  </si>
  <si>
    <t>Niszczarka FELLOWES Intellishred SB- 99Ci</t>
  </si>
  <si>
    <t>22-11-2017</t>
  </si>
  <si>
    <t>Dyktafony (Olympus) Ws-853 Czarny (8GB)</t>
  </si>
  <si>
    <t>Niszczarka FELLOWES PS79Ci</t>
  </si>
  <si>
    <t>21-12-2017</t>
  </si>
  <si>
    <t>Dyktafon OLYMPUS LSP-2 CRIMSON RED</t>
  </si>
  <si>
    <t>Rzutnik multimedialny</t>
  </si>
  <si>
    <t>Monitoring wizyjny budynku Starostwa Powiatowego w Mikołowie</t>
  </si>
  <si>
    <t>09-10-2015</t>
  </si>
  <si>
    <t xml:space="preserve">DPS </t>
  </si>
  <si>
    <t>MONTAŻ SIECI TELETECHNICZNEJ W BUDYNKU DPS</t>
  </si>
  <si>
    <t>31-12-2013</t>
  </si>
  <si>
    <t>Zespół Szkół Specjalnych nr 2</t>
  </si>
  <si>
    <t>Urzadzenie wielofunkcyjne HP Laser Jet Pro M125a</t>
  </si>
  <si>
    <t>Dyski sieciowe - Synology DS216+II UPS APC BACK</t>
  </si>
  <si>
    <t>Tablica Esprit DT + Projektor MX806ST + uchwyt US1</t>
  </si>
  <si>
    <t>Zestaw komputerowy - komputer ADX DELTA WXPC7400 C5 7400/B250/SG/1TB/W10PRO, monitor AOC 24', klawiatura TRACER, mysz</t>
  </si>
  <si>
    <t>Urządzenie DEVELOP - ineo 3301P</t>
  </si>
  <si>
    <t>Telewizor TV LED PHILIPS 24PHH4000/88</t>
  </si>
  <si>
    <t xml:space="preserve">Tablet LENOVO A&amp;-10F TAB3 </t>
  </si>
  <si>
    <t>Mikroskop stkopowy 20x40x 2 rodzaje podświetlenia</t>
  </si>
  <si>
    <t>Laptop 15,6' ASUS R541UA-DM1404T-8 i3-7100U/8GB/256SSD/DVD/Win10 FHD</t>
  </si>
  <si>
    <t>Telewizor 32' MANTA LED3204</t>
  </si>
  <si>
    <t>Telewizor MANTA LED 3204</t>
  </si>
  <si>
    <t>Telewizor Thomson LED 24HC3111</t>
  </si>
  <si>
    <t>Telewizor MANTA LED 93206</t>
  </si>
  <si>
    <t>Radioodtwarzacz PHILIPS AZ339T/12 BLACK BT USB MP3</t>
  </si>
  <si>
    <t>Radioodtwarzacz BLAUPUNKT BB11 BLACK USB MP3 CD</t>
  </si>
  <si>
    <t>Kamera monitoringu -  zainstalowana wewnątrz budynku</t>
  </si>
  <si>
    <t>Projektor PRO</t>
  </si>
  <si>
    <t>Projektor OPTOMA</t>
  </si>
  <si>
    <t>Komputer stacjonarny</t>
  </si>
  <si>
    <t>Notebook HP</t>
  </si>
  <si>
    <t>Dron</t>
  </si>
  <si>
    <t>Starostwo Powiatowe w Mikołowie</t>
  </si>
  <si>
    <r>
      <t>Dom Dziecka w Orzeszu</t>
    </r>
  </si>
  <si>
    <t>II Liceum Ogólnokształcące w Mikołowie</t>
  </si>
  <si>
    <t>Zespół Szkół Technicznych w Mikołowie</t>
  </si>
  <si>
    <t>I Liceum Ogólnokształcące w Mikołowie</t>
  </si>
  <si>
    <t>Dom Pomocy Społecznej Orzeszu</t>
  </si>
  <si>
    <t>zestaw komputerowy</t>
  </si>
  <si>
    <t>projektor BENQ szt 2</t>
  </si>
  <si>
    <t>wideoprojektor BENQ</t>
  </si>
  <si>
    <t>drukarka  szt 4</t>
  </si>
  <si>
    <t>skaner szt 4</t>
  </si>
  <si>
    <t>drukarka Epson</t>
  </si>
  <si>
    <t>zestaw komputerowy szt 6</t>
  </si>
  <si>
    <t>drukarka</t>
  </si>
  <si>
    <t>zestaw komputerowy szt 7</t>
  </si>
  <si>
    <t>projektor multimedialny szt 2</t>
  </si>
  <si>
    <t>projektorEpson</t>
  </si>
  <si>
    <t>wiznalizer Epson</t>
  </si>
  <si>
    <t>drukarka A3</t>
  </si>
  <si>
    <t>zestaw komputerowy szt 16</t>
  </si>
  <si>
    <t>drukarka 3D da Vinci</t>
  </si>
  <si>
    <t>drukarka EpsonL365</t>
  </si>
  <si>
    <t>symulator MOD</t>
  </si>
  <si>
    <t>zestaw komputerowy DELL szt 3</t>
  </si>
  <si>
    <t>projektor Epson szt 3</t>
  </si>
  <si>
    <t>komputer DELL 780 szt 13</t>
  </si>
  <si>
    <t>zestaw komputerowy szt 13</t>
  </si>
  <si>
    <t>zestaw komputerowy szt 2</t>
  </si>
  <si>
    <t xml:space="preserve">komputer </t>
  </si>
  <si>
    <t>router TP LINK</t>
  </si>
  <si>
    <t>drukarka Epson szt 2</t>
  </si>
  <si>
    <t>zestaw komputerowy szt 1</t>
  </si>
  <si>
    <t>komputer DELL PREC szt 3</t>
  </si>
  <si>
    <t>projektor multimedialny</t>
  </si>
  <si>
    <t>rzutnik OPTIMA HD 26</t>
  </si>
  <si>
    <t>drukarka laserowa</t>
  </si>
  <si>
    <t>mikser</t>
  </si>
  <si>
    <t xml:space="preserve">projektor Epson </t>
  </si>
  <si>
    <t>komputer</t>
  </si>
  <si>
    <t>monitor</t>
  </si>
  <si>
    <t>projekto multimedialny</t>
  </si>
  <si>
    <t>lego edukacja</t>
  </si>
  <si>
    <t>lego minst.</t>
  </si>
  <si>
    <t>tablica do badania wzroku</t>
  </si>
  <si>
    <t>projektor multimedialny Epson</t>
  </si>
  <si>
    <t xml:space="preserve">Epson EB2245U </t>
  </si>
  <si>
    <t>bieżnia sportowa</t>
  </si>
  <si>
    <t>projektor canon</t>
  </si>
  <si>
    <t>kasa fiskalna Posnet</t>
  </si>
  <si>
    <t>Komputer Action Arime LM SFF i 3-6100 4 GB Office 2013</t>
  </si>
  <si>
    <t>2 szt kalkulatory CITIZEN CT-666</t>
  </si>
  <si>
    <t>Telefon Panasonic KX-TG2511 3G/2M 2 szt</t>
  </si>
  <si>
    <t>Klimatyzacja WW Sinciaire szt 2 pokój,211,212</t>
  </si>
  <si>
    <t>OC dróg</t>
  </si>
  <si>
    <t>Łącznie</t>
  </si>
  <si>
    <t>Boisko Sportowe</t>
  </si>
  <si>
    <t>Boisko sportowe</t>
  </si>
  <si>
    <t>ul. Żwirki i Wigury 25</t>
  </si>
  <si>
    <t>ul. Rybnicka 44</t>
  </si>
  <si>
    <t xml:space="preserve">Zestaw komputerowy Planetux </t>
  </si>
  <si>
    <t>Monitor IIYAMA X2485WS-B3 24,1"</t>
  </si>
  <si>
    <t>Monitor AOC</t>
  </si>
  <si>
    <t xml:space="preserve">Komputer ADAX DELTA </t>
  </si>
  <si>
    <t>Laptop Lenovo Z51-70</t>
  </si>
  <si>
    <t>Zestaw komputerowy DBN</t>
  </si>
  <si>
    <t>Switch HP2530-24G</t>
  </si>
  <si>
    <t>Switch -CMNISWITCH</t>
  </si>
  <si>
    <t>Komputer ADAX DELTA WXPC6400</t>
  </si>
  <si>
    <t>Monitor ASUS</t>
  </si>
  <si>
    <t>Monitor Dell S2418H</t>
  </si>
  <si>
    <t>Komputer HP ProDesk</t>
  </si>
  <si>
    <t xml:space="preserve">Tablet Lenovo TAB4 10 </t>
  </si>
  <si>
    <t>Laptop Lenovo V320</t>
  </si>
  <si>
    <t>Monitor Dell P2717H</t>
  </si>
  <si>
    <t>Stacja Robocza Dell</t>
  </si>
  <si>
    <t xml:space="preserve">Stacja robocza Komputer Ungine </t>
  </si>
  <si>
    <t>Skaner Epson Workforce</t>
  </si>
  <si>
    <t xml:space="preserve">Skaner Plustek Optic </t>
  </si>
  <si>
    <t>Stacja robocza Dell Komputer Vostro</t>
  </si>
  <si>
    <t>Stacja robocza DellVostro</t>
  </si>
  <si>
    <t>Stacja robocza Lenovo AiO</t>
  </si>
  <si>
    <t xml:space="preserve">Urządzenie HP Page Wide </t>
  </si>
  <si>
    <t>Drukarka OKI</t>
  </si>
  <si>
    <t xml:space="preserve">Urządzenie wielofunkcyjne brother DCP </t>
  </si>
  <si>
    <t>Urządzenie Develop</t>
  </si>
  <si>
    <t xml:space="preserve">Zestaw komputerowy DBN </t>
  </si>
  <si>
    <t>2016-0516</t>
  </si>
  <si>
    <t>Osprzęt do prezenytaci audiowizualnej</t>
  </si>
  <si>
    <t>Zestaw komputerowy do systemu CEPIK</t>
  </si>
  <si>
    <t>Wyświetlacz wielkoformatowy - system kolejkowy</t>
  </si>
  <si>
    <t>budynek II</t>
  </si>
  <si>
    <t>mieszkanie w bloku</t>
  </si>
  <si>
    <t>gaśnice, dozór</t>
  </si>
  <si>
    <t>Łaziska ul. Leśna 12</t>
  </si>
  <si>
    <t>L.P.</t>
  </si>
  <si>
    <t>Nazwa maszyny (urządzenia)</t>
  </si>
  <si>
    <t>Suma ubezpieczenia (wartość odtworzeniowa)</t>
  </si>
  <si>
    <t>Miejsce ubezpieczenia (adres)</t>
  </si>
  <si>
    <t>Projektor Benq MX 507</t>
  </si>
  <si>
    <t>Projektor BenQ MX507 DLP XGA</t>
  </si>
  <si>
    <t>Canon Maxify MB2150 - drukarka</t>
  </si>
  <si>
    <t>Router Fortigate-30E Hardware</t>
  </si>
  <si>
    <t>Serwer Lenovo ThinkServer TS150</t>
  </si>
  <si>
    <t>Xerox WorkCentre 3225</t>
  </si>
  <si>
    <t>Notebook HP 250 G5</t>
  </si>
  <si>
    <t>Notebook HP 250 G6 15,6"</t>
  </si>
  <si>
    <t>przyszkolna sala gimnastyczna</t>
  </si>
  <si>
    <t>działalnośc edukacyjna</t>
  </si>
  <si>
    <t>Komputer ADAX DELTA WXPC8400 C5</t>
  </si>
  <si>
    <t>Centrala telefoniczna ALCATEL OXO</t>
  </si>
  <si>
    <t>Tablet 10 cali androit</t>
  </si>
  <si>
    <t xml:space="preserve">Laptop17'3 LENOVOIdeapad 320-17 i5 </t>
  </si>
  <si>
    <t>Laptop z oprogramowaniem</t>
  </si>
  <si>
    <t xml:space="preserve">Telewizor SHARP LED  32HI3422E </t>
  </si>
  <si>
    <t>Konsola XBOX 360 z akcesoriami</t>
  </si>
  <si>
    <t>BIGtrack - z gniazdami o przycisków (mysz)</t>
  </si>
  <si>
    <t>Interaktywna kolumna wodna</t>
  </si>
  <si>
    <t>Radio CD BLAUPUNKT</t>
  </si>
  <si>
    <t>Czujnik oddychania</t>
  </si>
  <si>
    <t>Niszczarka FELLOWES M7CM</t>
  </si>
  <si>
    <t>Opaska do prowadzenia terapii dzieci  ADHD i Autyzmem HEG-System do procomp5</t>
  </si>
  <si>
    <t>Mienie będące            w posiadaniu (użytkowane) na podstawie umów najmu, dzierżawy, użytkowania, leasingu lub umów pokrewnych</t>
  </si>
  <si>
    <t>KOMPUTER DELL 9010</t>
  </si>
  <si>
    <t>KOMPUTER HP 8200</t>
  </si>
  <si>
    <t>DRUKARKA KYOCERA P2235dn</t>
  </si>
  <si>
    <t>KOMPUTER HP Z 230</t>
  </si>
  <si>
    <t>MONITOR BENQ 22"</t>
  </si>
  <si>
    <t>LAPTOP ACER SW1</t>
  </si>
  <si>
    <t>Drukarka Kyocera ECOSYS (P6021colu)</t>
  </si>
  <si>
    <t>Notbook Samsung Sevies 3 (NP350V5C)</t>
  </si>
  <si>
    <t>Urządzenie wielofunkcyjne Brother MFC-7360N</t>
  </si>
  <si>
    <t xml:space="preserve">Tablica multimedialna </t>
  </si>
  <si>
    <t>Kserokopiarka cyfrowa Canon</t>
  </si>
  <si>
    <t>Router ASUS AC 1200G</t>
  </si>
  <si>
    <t>Telewizor Panasonic LED 55</t>
  </si>
  <si>
    <t>Desktop Acer AXC-605 i5</t>
  </si>
  <si>
    <t>Desktop Lenovo 510S-08 i3-6100</t>
  </si>
  <si>
    <t xml:space="preserve">Telewizor Samsung </t>
  </si>
  <si>
    <t>Telewizor Hyundai</t>
  </si>
  <si>
    <t>Drukarka laserowa HP LaserJet M102</t>
  </si>
  <si>
    <t>Telewizor Philips 55PU</t>
  </si>
  <si>
    <t>Komputer Picasso OS-500 i5-7400/8GB/256GB/WX</t>
  </si>
  <si>
    <t>Kasy fiskalne SENTO</t>
  </si>
  <si>
    <t>Drukarki kodów</t>
  </si>
  <si>
    <t>Komputer Dell T3500 Workstation W3520 12GB DDR3/2x500GB</t>
  </si>
  <si>
    <t>Projektor NEC (NP216)</t>
  </si>
  <si>
    <t>Komputer przenośny Lenovo</t>
  </si>
  <si>
    <t>Laptop Asus R556L</t>
  </si>
  <si>
    <t>Laptop Asus R54OLA-XXD2OT</t>
  </si>
  <si>
    <t>Laptop Acer</t>
  </si>
  <si>
    <t xml:space="preserve">Dysk zewnętrzny przenośny </t>
  </si>
  <si>
    <t>Aparat cyfrowy Canon Powershot G7X Mark II</t>
  </si>
  <si>
    <t>Mikrofion Yeti</t>
  </si>
  <si>
    <t>Czytnik kodów kreskowych MD2250</t>
  </si>
  <si>
    <t>Monitoring wizyjny- urządzenie zainstalowane wewnątrz i na zewnątrz budynku</t>
  </si>
  <si>
    <t>Drukarka -kserokopiarka Nashuatec MP 2014 AD Urzadz.wielofnkc.</t>
  </si>
  <si>
    <t>Zestaw komputerowy Actine Prime i 30HDW7Pi3-4170/GB</t>
  </si>
  <si>
    <t>Zestaw komputerowy Actina Prime IMi3-7100/4/500/W/OP Office</t>
  </si>
  <si>
    <t>Klimatyzacja WW Sinciaire szt 2 pokój,216,217</t>
  </si>
  <si>
    <t>Zestaw komputerowy Dell Vostro 3667 MT 13-6100</t>
  </si>
  <si>
    <t>Urzadzenie wielofunkcyjne Samsung CLX-9201 NA</t>
  </si>
  <si>
    <t>Zestaw komputerowy Dell Vostro 3568 i 5 7200 U Laptop</t>
  </si>
  <si>
    <t>Zasilacz UPS Leonardo T 2000VA</t>
  </si>
  <si>
    <t>Niszczarka</t>
  </si>
  <si>
    <t>Projektor NEC ME 361X</t>
  </si>
  <si>
    <t>Telefon komórkowy Samsung A7 2018 Blue</t>
  </si>
  <si>
    <t>telewizor JVC 2szt</t>
  </si>
  <si>
    <t>komputer DELL 790</t>
  </si>
  <si>
    <t>kompyter DELL 780 2szt</t>
  </si>
  <si>
    <t>komputer DELL 790 3szt</t>
  </si>
  <si>
    <t>projektor multimedialnyBENQ</t>
  </si>
  <si>
    <t xml:space="preserve">telewizor JVC </t>
  </si>
  <si>
    <t>komputer DELL 790 13szt</t>
  </si>
  <si>
    <t>komputer DELL 790 6szt</t>
  </si>
  <si>
    <t>monitor LCD 24 2szt</t>
  </si>
  <si>
    <t>monitor LCD 24 5szt</t>
  </si>
  <si>
    <t>tester flex</t>
  </si>
  <si>
    <t>komputer DELL 3500 13szt</t>
  </si>
  <si>
    <t>komputer DELL T3500 2szt</t>
  </si>
  <si>
    <t>stanowiska komputerowe wraz oprogramowaniem 
11 zest.(do użytkowania)</t>
  </si>
  <si>
    <t>stanowiska komputerowe wraz oprogramowaniem 
6 zest (do uzytkownia)</t>
  </si>
  <si>
    <t>zestaw komputerowy wraz z oprogramowaniem 
14 zest (do uzytkowania)</t>
  </si>
  <si>
    <t>stanowiska komputerowe wraz z oprogramowaniem 
15 zest (do uzutkowania)</t>
  </si>
  <si>
    <t>drukarka OKI C831</t>
  </si>
  <si>
    <t>zestaw tabletów graficznych (do użytkowania)</t>
  </si>
  <si>
    <t>monitoring, korytarz, świetlica</t>
  </si>
  <si>
    <t>Zestaw panelowy "Sensoryka
systemów pojazdowych"
do uzytk.</t>
  </si>
  <si>
    <t>Zestaw panelowy "Aktoryka
systemów pojazdowych"
do uzytk.</t>
  </si>
  <si>
    <t>Zestaw panelowy "Układy
zapłonowe pojazdów"
do uzytk.</t>
  </si>
  <si>
    <t>System klimatyzacji
do uzytk.</t>
  </si>
  <si>
    <t>Zestaw EDU bazowy do wykonywania
ćwiczeń z elektrotechniki
do uzytk.</t>
  </si>
  <si>
    <t>Wielofunkcyjny zestaw 
przyrządów i narzędzi
do uzytk.</t>
  </si>
  <si>
    <t>Wielofunkcyjny zestaw
mostków pomiarowych
do uzytk.</t>
  </si>
  <si>
    <t>Zestaw do wizualizacji
sygnałów elektrycznych
do użytk.</t>
  </si>
  <si>
    <t>Niskonapięciowy moduł 
sterowania
do użytk.</t>
  </si>
  <si>
    <t>Zestaw przyrządów do
pomiaru
do użytk</t>
  </si>
  <si>
    <t>Stanowisko montażu układów
pneumatycznych zestaw 1
do uzytk.</t>
  </si>
  <si>
    <t>Stanowisko montażu układów
pneumatycznych zestaw 2
do uzytk.</t>
  </si>
  <si>
    <t>Stanowisko montażu układów
pneumatycznych zestaw 3
do użytk.</t>
  </si>
  <si>
    <t>Stanowisko montażu układów
pneumatycznych zestaw 4
do użytk.</t>
  </si>
  <si>
    <t xml:space="preserve">Stanowisko montażu układów
elektropneumatycznych
do uzytk. </t>
  </si>
  <si>
    <t>Sprężarka cichobieżna
do uzytk.</t>
  </si>
  <si>
    <t>Zestaw do symulacji 
procesów przemysłowych-1
do uzytk.</t>
  </si>
  <si>
    <t>Zestaw do symulacji 
procesów przemysłowych-2
do uzytk.</t>
  </si>
  <si>
    <t>Zestaw do symulacji 
procesów przemysłowych-3
do uzytk.</t>
  </si>
  <si>
    <t>Zestaw do symulacji 
procesów przemysłowych-4
do uzytk.</t>
  </si>
  <si>
    <t>Stanowisko do programow i obsługi układów manipulacyj.
do uzytk.</t>
  </si>
  <si>
    <t>Stanowisko do programow.
Sterownika PLC
do uzytk.</t>
  </si>
  <si>
    <t>Tokarka uniwersalna MTP 300/CQ6133-1
do uzytk.</t>
  </si>
  <si>
    <t>Tokarka uniwersalna MTP 300/CQ6133-2
do użytk.</t>
  </si>
  <si>
    <t>Frezarka uniwersalna 
MTP 1250-1
do uzytk.</t>
  </si>
  <si>
    <t>Frezarka uniwersalna 
MTP 1250-2
do uzytk.</t>
  </si>
  <si>
    <t>Narzędzia pomiarowe kopmlet
do uzytk.</t>
  </si>
  <si>
    <t>Zespół Szkół nr 1 Specjalnych w Mikołowie</t>
  </si>
  <si>
    <t>Monitor interaktywny</t>
  </si>
  <si>
    <t>Projektor</t>
  </si>
  <si>
    <t>Drukarka 3D</t>
  </si>
  <si>
    <t>Monitor</t>
  </si>
  <si>
    <t>Wizualizer OPTOMA</t>
  </si>
  <si>
    <t>Aparat fotograficzny</t>
  </si>
  <si>
    <t>monitor AOC 24" e24osh DVI HDMI głośniki</t>
  </si>
  <si>
    <t>komputer ADAX DELTA WXPC8400/B360/8G/SSD240/W10PRO</t>
  </si>
  <si>
    <t>macierz NAS Synology DS218,                                                                             2 dyski HDD 6TB WD RED SATA III</t>
  </si>
  <si>
    <t>switch Cisco SG-200-18 (SLM2016T-EU)</t>
  </si>
  <si>
    <t>Zestawy LEGO</t>
  </si>
  <si>
    <t>Transformator do zestawu LEGO</t>
  </si>
  <si>
    <t>Zasilacz UPS</t>
  </si>
  <si>
    <t>Niszczarka dokumentów</t>
  </si>
  <si>
    <t>Tabela nr 4 - Wykaz maszyn i urządzeń w Powiecie Mikołowskim</t>
  </si>
  <si>
    <t>żelbetowe</t>
  </si>
  <si>
    <t>drewniano-betonowe</t>
  </si>
  <si>
    <t>drewniany, pokryty papą</t>
  </si>
  <si>
    <t>sprawna</t>
  </si>
  <si>
    <t>Elementy konstrukcyjne:        *fundamenty: ławy żelbetowe, *ściany zewnętrzne: murowane z PGS, szkielet żelbetowy wypełniony pustakami i PGS i prefabrykatami, budynek ocieplony styropianem i tynkiem                     *ściany wewnętrzne: murowane z cegły i pustaków płyta g-k,                               *klatki schodowe żelbetowe</t>
  </si>
  <si>
    <t>*Konstrukcja oparta na ściankach kolankowych,         * Pokrycie- papa termozgrzewalna</t>
  </si>
  <si>
    <t>nie występuje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</si>
  <si>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</si>
  <si>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</si>
  <si>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Ciek wodny - Bradzianka ok.. 2km</t>
  </si>
  <si>
    <t>Wykaz maszyn i urządzeń do ubezpieczenia od awarii</t>
  </si>
  <si>
    <t>Nazwa jednostki Zespół Szkół Ponadgimnazjalnych Ornontowice</t>
  </si>
  <si>
    <t>stół laboratoryjny</t>
  </si>
  <si>
    <t>Ornontowice ul.Dworcowa 1</t>
  </si>
  <si>
    <t>zasilacz laboratoryjny</t>
  </si>
  <si>
    <t>opornik dekadowy</t>
  </si>
  <si>
    <t>dekada indukcyjna</t>
  </si>
  <si>
    <t>dekada pojemności</t>
  </si>
  <si>
    <t>pulpit pomiarowo-laboratoryjny</t>
  </si>
  <si>
    <t>stół laboratoryjny wraz z jednostką</t>
  </si>
  <si>
    <t>watomierz PX 110 2 szt</t>
  </si>
  <si>
    <t>miernik PX 120</t>
  </si>
  <si>
    <t>analogowy miernik C.A. 3 szt</t>
  </si>
  <si>
    <t>miernik KEW40105a</t>
  </si>
  <si>
    <t>generator funkcyjny SDG 1010</t>
  </si>
  <si>
    <t>generator NDN Jc5603P</t>
  </si>
  <si>
    <t>miernik KEW 6050</t>
  </si>
  <si>
    <t>silnik 3 szt</t>
  </si>
  <si>
    <t>zestaw startowy 6AV132-0HA00-0AA1</t>
  </si>
  <si>
    <t>kosa spalinowa</t>
  </si>
  <si>
    <t>zestaw edukacyjny - sterownik</t>
  </si>
  <si>
    <t>9 840,00 zł</t>
  </si>
  <si>
    <t>zestaw dydaktyczny</t>
  </si>
  <si>
    <t>oscyloskop - analogowy</t>
  </si>
  <si>
    <t>oscyloskop NDN</t>
  </si>
  <si>
    <t>Środowiskowy Dom Samopomocy dla osób pełnoletnich z zaburzeniami psychicznymi             i umysłowymi</t>
  </si>
  <si>
    <t xml:space="preserve">Parking dla motorowerów wraz      z placem utwardzonym z kostkim </t>
  </si>
  <si>
    <t>instalacja wentylacyjna        i kominowa</t>
  </si>
  <si>
    <t>konstukcja          i pokrycie dachu</t>
  </si>
  <si>
    <t>stolarka okienna        i drzwiowa</t>
  </si>
  <si>
    <t>dach (konstrukcja         i pokrycie)</t>
  </si>
  <si>
    <t>zabezpieczenia
(znane zabiezpieczenia p-poż                  i przeciw kradzieżowe)                                      (2)</t>
  </si>
  <si>
    <t>43-170 Łaziska Górne,              ul. Staszica 4</t>
  </si>
  <si>
    <t>43-180 ORZESZE                             ul. TRAUGUTTA 45</t>
  </si>
  <si>
    <t>43-180 ORZESZE                              ul. TRAUGUTTA 45</t>
  </si>
  <si>
    <t xml:space="preserve"> 43-180 ORZESZE                           ul. TRAUGUTTA 45</t>
  </si>
  <si>
    <t xml:space="preserve">Profesjonalna Stacja robocza GIS Fujitsu - Siemens </t>
  </si>
  <si>
    <t>Kserokopiarka Konica Minolta C258</t>
  </si>
  <si>
    <t>edukacja młodzieży           i dorosłych</t>
  </si>
  <si>
    <t>Cłodobopwy dozór pracowniczy, alarm podłączony do policji, system kamer monitorujący obie  części budynku, całodzienny odbiór gotówki przez firmę SOLID, gaśnice, hydranty</t>
  </si>
  <si>
    <t>43-190 Mikołów                                                ul. Żwirki i Wigury 4a</t>
  </si>
  <si>
    <t>Na parterze kraty na oknach, całodoboywy  monitoring, gaśnice, hydranty</t>
  </si>
  <si>
    <t>43-170 Łaziska Górne                                     ul. Chopina 8</t>
  </si>
  <si>
    <t>Skaner Canon LiDE 220</t>
  </si>
  <si>
    <t>Skaner LIDE 220</t>
  </si>
  <si>
    <t>Zerstaw komputerowy DBN</t>
  </si>
  <si>
    <t xml:space="preserve">Komputer Lenovo </t>
  </si>
  <si>
    <t xml:space="preserve">Monitor Lenovo </t>
  </si>
  <si>
    <t>Monitor Asus</t>
  </si>
  <si>
    <t>Komputer Dell Opti 7060</t>
  </si>
  <si>
    <t xml:space="preserve">Monitor iiyama </t>
  </si>
  <si>
    <t>Epson skaner</t>
  </si>
  <si>
    <t>Skaner Epson Perfection</t>
  </si>
  <si>
    <t>Drukarka etykiet HONEYWELL</t>
  </si>
  <si>
    <t>Przełącznik HP ARUBA</t>
  </si>
  <si>
    <t>Drukarka etykiet Brother</t>
  </si>
  <si>
    <t>Komputer NTT</t>
  </si>
  <si>
    <t>Monitor iiyama</t>
  </si>
  <si>
    <t>DELL</t>
  </si>
  <si>
    <t>Pojektor BENQ</t>
  </si>
  <si>
    <t>Drukarka HP</t>
  </si>
  <si>
    <t>Scaner Canon Lide 300</t>
  </si>
  <si>
    <t xml:space="preserve">Urządzenia wielufunkcyjne Brother </t>
  </si>
  <si>
    <t>Monitor Samsung 27''</t>
  </si>
  <si>
    <t>Monitor AOC LED</t>
  </si>
  <si>
    <t>Ematech Trade</t>
  </si>
  <si>
    <t>Ploter tnący</t>
  </si>
  <si>
    <t>Ploter drukujący</t>
  </si>
  <si>
    <t>Switch HPE Aruba</t>
  </si>
  <si>
    <t>Kontroler Cloud Ubiquti G2</t>
  </si>
  <si>
    <t>Access Point Uniquti</t>
  </si>
  <si>
    <t xml:space="preserve">UPS APC </t>
  </si>
  <si>
    <t>Moduł bateryjny</t>
  </si>
  <si>
    <t xml:space="preserve">Zestaw komputerowy  </t>
  </si>
  <si>
    <t>Aparat fot. NIKON D5600+AF-P 18-55 VR</t>
  </si>
  <si>
    <t>Aparat fot. PANASONIC DMC-G7EG+OBTEK.</t>
  </si>
  <si>
    <t>TV 49'' SAMSUNG UFA9NU7172</t>
  </si>
  <si>
    <t>gaśnice, kraty, okno oddymiające,dozór</t>
  </si>
  <si>
    <t>orzesze ul. św. wawrzyńca 87A</t>
  </si>
  <si>
    <t>drewniany, kryty blachą</t>
  </si>
  <si>
    <t>gaśnice, dozór, kraty</t>
  </si>
  <si>
    <t>Mikołów ul.przy plantach 16</t>
  </si>
  <si>
    <t>remont dachu 2018r</t>
  </si>
  <si>
    <t>laptop</t>
  </si>
  <si>
    <t>Przeciwpożarowe:                                           gaśnice 6 kg ABC 6 szt.                           gaśnice GSE 1,5 S 2 szt.                        hydranty 4 szt.                                          czujniki 11 szt.                                          Ochrona budynku ZIEMOWIT całodobowa                                                    Kraty w oknach na parterze: pomieszczenie księgowości, gabinet dyrektora i wicedyrektora, sekretariat, gabinet pedagoga, zaplecze wychowania fizycznego, szatnie z w-f, sala 12, dodatkowe kraty na drzwiach: pomieszczenie księgowości, sala 18 (pracownia komputerowa)                                       Monitoring                                                    Rolety antywłamaniowe na parterze: sala 3, sala 4, gabinet pielęgniarki, pokój nauczycielski, na piętrze: sala 19, sala 20, sala 22, serwerownia, sala 23 (pracownia komputerowa), drzwi antywłamaniowe w sali 23</t>
  </si>
  <si>
    <t>Stropodach wentylowany</t>
  </si>
  <si>
    <t xml:space="preserve">Niszczarka </t>
  </si>
  <si>
    <t>Tablica multimedialna</t>
  </si>
  <si>
    <t>Mikroskop nDelta</t>
  </si>
  <si>
    <t>Laptop Dell</t>
  </si>
  <si>
    <t>Głośnik JBL</t>
  </si>
  <si>
    <t>43-170 Łaziska Górne, ul. Chopina 11b</t>
  </si>
  <si>
    <t xml:space="preserve">Termomodernizacja 2016r. Modernizacja 3 sal w ramach projektów unijnych 2017r.; Remont sal 10 i 11-montaż drzwi i malowanie fragmentu elewacji, rok 2018; Remont korytarza przy gabinecie pielęgniarskim, rok 2018; Remont gabinetu pielęgiarskiego , rok 2018;Remont klas 5a,22,8 i11a, rok 2018; Remont pomieszczeń biurowych (sekretariat, gabinet dyrektora i wicedyrektora) rok 2018;Remont sal 10,11 i 29 w ramach projektu unijnego, rok 2018; Wymiana drzwi w sali lekcyjnej nr 5, rok 2019  </t>
  </si>
  <si>
    <t>bardzo dobry i dobry</t>
  </si>
  <si>
    <t>Switch TP-Link 10p T2500G-10TS</t>
  </si>
  <si>
    <t>Drukarka HP CLJ Pro 400M477fdn CF378A</t>
  </si>
  <si>
    <t>Monitor Iuyama ProLite 25</t>
  </si>
  <si>
    <t>Monitor Iuyama ProLite 27</t>
  </si>
  <si>
    <t>Monitor Iuyama ProLite 28</t>
  </si>
  <si>
    <t>Telewizor 48" KrugerMatz</t>
  </si>
  <si>
    <t>Router SYNOLOGY RT1900ac</t>
  </si>
  <si>
    <t>Centrala Slican Rack 19" IPU-14</t>
  </si>
  <si>
    <t>Niszczarka OPUS CS2208 AF (B61689)</t>
  </si>
  <si>
    <t>Projektor Optoma HD27</t>
  </si>
  <si>
    <t>Projektor Optoma HD28</t>
  </si>
  <si>
    <t>Aparat fotograficzny Nikon D5300 z obiektywem + karta pamięci</t>
  </si>
  <si>
    <t>Laptop Dell Inspirion 15 3000</t>
  </si>
  <si>
    <t>Laptop Dell Inspirion 15 3001</t>
  </si>
  <si>
    <t>Tablet Lenovo TAB 4</t>
  </si>
  <si>
    <t>gaśnice proszkowe - 7 szt, hydranty - 5 sztuk, czujniki, kraty w oknach pomieszczeń administracyjnych, monitoring, sygnał alarmowy przekazywany jest do stacji monitorowania w Katowicach</t>
  </si>
  <si>
    <t>43-190 Mikołow ul. Pokoju 4a</t>
  </si>
  <si>
    <t>prefabrykowane z płyt kanałowych oraz DZ-3 stropodach wentylowany</t>
  </si>
  <si>
    <t>dwuspadowy z wewnętrznym dprowadzeniem wód deszczowych kryty papą</t>
  </si>
  <si>
    <t>Nie dotyczy</t>
  </si>
  <si>
    <t>gaśnice proszkowe - 2 sztuki, hydranty - 2 sztuki, czujniki</t>
  </si>
  <si>
    <t>lekka obudowa mocowana do konstrukcji stalowej budynku. Zewnętrzne pokrycie elewacji stanowiądwa rodzaje materiałow o odporności pożarowej EI30,panele elewacyjne typu"sandwich", płyty warstwowe typu "sandwich" i blacha arkadowa</t>
  </si>
  <si>
    <t>konstrukcję ścian budynku stanowią słupyi rygle stalowe zabezpieczone do odporności pożarowej R30 poprzez malowanie farbami ogniochronnymi</t>
  </si>
  <si>
    <t>dach dwuspadowy z konstrukcją i pokryciem z paneli dachowych typu "sandwich" z wypełnieniem pianką poliuretanową o grubości 12.0. Konstrukcje dachu - kratownice drewniane z desek.</t>
  </si>
  <si>
    <t>Punkt dostępowy ACCESS POINT</t>
  </si>
  <si>
    <t>Dyktafon SONY</t>
  </si>
  <si>
    <t>Monitor interaktywny Samsung QB65H-TR</t>
  </si>
  <si>
    <t>Monitor interaktywny Samsung smart Signage 75" QB75N-W</t>
  </si>
  <si>
    <t>Niszczarka HAMA PREMIUM X10CD</t>
  </si>
  <si>
    <t>Monitor LCD 24" LED DELL P24 19H</t>
  </si>
  <si>
    <t>Radioodtwarzacz PHILIPS AZ318B</t>
  </si>
  <si>
    <t>Urzadzenie wielofunkcyjne CANON PIXMA G3411</t>
  </si>
  <si>
    <t xml:space="preserve"> Dyktafon SONY ICD-PX240</t>
  </si>
  <si>
    <t>Laptop 15,6" LENOVO Ideapad 330-15 i5</t>
  </si>
  <si>
    <t>Komputer Dell Optiplex</t>
  </si>
  <si>
    <t>Zestawy komputerowe - 10 szt</t>
  </si>
  <si>
    <t>Laptop- 2szt</t>
  </si>
  <si>
    <t>Laptop - 3szt</t>
  </si>
  <si>
    <t>Notebook Lenovo HP 250 G7</t>
  </si>
  <si>
    <t>budynek gospodarczy</t>
  </si>
  <si>
    <t>gospodarczy</t>
  </si>
  <si>
    <t>dozór całodobowy-część doby agencji ochrony, częsć doby dozór pracowniczy</t>
  </si>
  <si>
    <t>pustak żelbetonowy</t>
  </si>
  <si>
    <t>blacha falista powlekana</t>
  </si>
  <si>
    <t>drukarka HP</t>
  </si>
  <si>
    <t>projektor</t>
  </si>
  <si>
    <t>czytnik kodów</t>
  </si>
  <si>
    <t>telewizor</t>
  </si>
  <si>
    <t>telewizor Samsung</t>
  </si>
  <si>
    <t xml:space="preserve">drukarka HP laser jet </t>
  </si>
  <si>
    <t>projektor Optoma</t>
  </si>
  <si>
    <t>drukarka HP leser jet</t>
  </si>
  <si>
    <t>system sterowania silnikiem</t>
  </si>
  <si>
    <t>czytnik kart do tachografu</t>
  </si>
  <si>
    <t>program do analizy pracy kierowców</t>
  </si>
  <si>
    <t>kompyter 2szt</t>
  </si>
  <si>
    <t>drukarka laserowa ze skanerem</t>
  </si>
  <si>
    <t>ekran projekcyjny</t>
  </si>
  <si>
    <t>rzutnik multimedialny 2szt</t>
  </si>
  <si>
    <t>zestaw głośników komp.</t>
  </si>
  <si>
    <t>lokalizator syst. GPS</t>
  </si>
  <si>
    <t xml:space="preserve">CB radio zestaw </t>
  </si>
  <si>
    <t xml:space="preserve">laptop </t>
  </si>
  <si>
    <t>laptop dell</t>
  </si>
  <si>
    <t>kraty w oknach, pracowniach komputerowych, multimedialnej, monitoring wewnętrzny i zewnętrzny, alarmy w pracowniach. Hydranty - 6szt, gaśnice proszkowe - 19szt.</t>
  </si>
  <si>
    <t>43-190 Mikołów, ul. Żwirki i Wigury 25</t>
  </si>
  <si>
    <t>2012r. - remont Sali gimnastycznej - koszt 64.944 zł., remont i wyposażenie Sali chemicznej - koszt 30.000 zł., 2019r. - remont sekretariatu - koszt 24.300 zł., remont Sali nr 9 - koszt 7.000 zł., remont szatni - koszt 37.200 zł., remont pracowni biologicznej - koszt 38.000 zł., remont bufetu - koszt 6.500 zł., modernizacja 4 pracowni (malowanie) - koszt 4.000 zl.,</t>
  </si>
  <si>
    <t>konstrukcja drewniana, pokrycie - papa</t>
  </si>
  <si>
    <t>co - dobry, sieć wodno - kanalizacyjna - dostateczny</t>
  </si>
  <si>
    <t>Projektor BENQ 2szt.</t>
  </si>
  <si>
    <t>Stacjonarny zestaw komputerowy 2szt.</t>
  </si>
  <si>
    <t>Komputery stacjonarne 5szt.</t>
  </si>
  <si>
    <t>Monitory stacjonarne 5szt.</t>
  </si>
  <si>
    <t>Projektor EPSON EB</t>
  </si>
  <si>
    <t>Notebook LENOVO</t>
  </si>
  <si>
    <t xml:space="preserve">Notebook LENOVO x 4szt. </t>
  </si>
  <si>
    <t>Laptop ASUS</t>
  </si>
  <si>
    <t>Drukarka Brother</t>
  </si>
  <si>
    <t>Desktop DELL VOSTRO</t>
  </si>
  <si>
    <t>Laptopy ASUS 4szt.</t>
  </si>
  <si>
    <t>Zestawy LEGO rozszerzające 2szt.</t>
  </si>
  <si>
    <t>Laptopy LENOVO 5szt.</t>
  </si>
  <si>
    <t>Laptop A0923</t>
  </si>
  <si>
    <t>Laptopy HP 4szt.</t>
  </si>
  <si>
    <t xml:space="preserve">Monitor </t>
  </si>
  <si>
    <t>centrala slican</t>
  </si>
  <si>
    <t>2 szt. 2019</t>
  </si>
  <si>
    <t>3 szt. 2019</t>
  </si>
  <si>
    <t>stacja robocza dell</t>
  </si>
  <si>
    <t>KOMPAKTOWA LAMPA TYPU PAR LED 15W</t>
  </si>
  <si>
    <t>SONY MHCV42D.CEL ZESTAW MIKRO HI-FI</t>
  </si>
  <si>
    <t>SAMSUNG SMART Signage 65" QB65H-TR</t>
  </si>
  <si>
    <t>AMICA AMMF 20 M11 Mikrofalówka</t>
  </si>
  <si>
    <t>Czajnik elektryczny PHILIP HD4646</t>
  </si>
  <si>
    <t xml:space="preserve">Telefon Panasonic KX-TG2511 </t>
  </si>
  <si>
    <t>Telefon Panasonic KX-TG1611</t>
  </si>
  <si>
    <t xml:space="preserve">Kalkulator CITIZEN SDC 888 </t>
  </si>
  <si>
    <t>Klimatyzacja WW Sinciaire szt 2 pokój: 115,213</t>
  </si>
  <si>
    <t>Telefon Samsung galaxy 4szt</t>
  </si>
  <si>
    <t>Komputer DELL SFF 3020 i 3 4160</t>
  </si>
  <si>
    <t>Zestaw komputerowy Lenovo V 530 3 Int</t>
  </si>
  <si>
    <t>UPS</t>
  </si>
  <si>
    <t xml:space="preserve"> Komputer Dell Vostro 3900 i5-4460 8 GB HDD + 128 GB SSD Win 7 Prof. + WIN8 Prof. + MS Office Home and Bussiness 2013 32-bit/x64 Polish </t>
  </si>
  <si>
    <t>Zestaw komputerowy (komputer Lenowvo + Monitor Lenovo)</t>
  </si>
  <si>
    <t>Zestaw komputerowy (komputer Lenowvo + Monitor Lenovo</t>
  </si>
  <si>
    <t>Zestaw komputerowy (komputer Lenovo + Monitor Lenovo)</t>
  </si>
  <si>
    <t xml:space="preserve">Urządzenie wielofunkcyjne KYOCERA </t>
  </si>
  <si>
    <t>Aparat biofeedback</t>
  </si>
  <si>
    <t>Tablica interaktywan</t>
  </si>
  <si>
    <t>Zespół Szkół Specjalnych nr 1 w Mikołowie</t>
  </si>
  <si>
    <t>DELL Vostro 3670MT i5-9400 8G 256GB_SSD UHD630 DVDRW Win10pro 3Y, klawiatura Dell, mysz</t>
  </si>
  <si>
    <t>notebook Dell Verso 3580</t>
  </si>
  <si>
    <t>O</t>
  </si>
  <si>
    <t>HP DL360p Gen8 8-SFF CTO Server</t>
  </si>
  <si>
    <t>FortiGate-100D 8x5 Bundle</t>
  </si>
  <si>
    <t>Przełącznik dystrybucyjny Alcatel-Lucent OS6450-24</t>
  </si>
  <si>
    <t>Moduł 2x SFP dla przełącznika OS6450-24</t>
  </si>
  <si>
    <t>Przełącznik szkieletowy Alcatel-Lucent OS9700E Chassis</t>
  </si>
  <si>
    <t>Zasilacz dla przełącznika OS9700E</t>
  </si>
  <si>
    <t>Karta procesorowa dla przełącznika  OS9700E</t>
  </si>
  <si>
    <t>Karta procesorowa dla OS9700E</t>
  </si>
  <si>
    <t>Karta z 24 interfejsami SFP dla OS9700E</t>
  </si>
  <si>
    <t>Karta z 2 interfejsami XFP dla OS9700E</t>
  </si>
  <si>
    <t>Przełącznik NETGEAR GS110TP</t>
  </si>
  <si>
    <t>Wkładka SFP Fibrain 1 Gbit/s 1310nm</t>
  </si>
  <si>
    <t>Wkładka SFP Fibrain RJ-45 10/100/1000 Mbit/s</t>
  </si>
  <si>
    <t>Wkładka XFP Fibrain 10 Gbit/s 1550nm, 40 km</t>
  </si>
  <si>
    <t>Wkładka XFP Fibrain 10 Gbit/s 1310nm, 10 km</t>
  </si>
  <si>
    <t>Wkładka XFP Fibrain 10 Gbit/s 850nm, 550m</t>
  </si>
  <si>
    <t>Wkładka SFP+ Fibrain 10 Gbit/s 850nm, 550m</t>
  </si>
  <si>
    <t xml:space="preserve">Zestaw komputerowy                                  </t>
  </si>
  <si>
    <t xml:space="preserve">Zestaw komputerowy                               </t>
  </si>
  <si>
    <t xml:space="preserve">Zestaw komputerowy                          </t>
  </si>
  <si>
    <t xml:space="preserve">Zestaw komputerowy                         </t>
  </si>
  <si>
    <t xml:space="preserve">Zestaw komputerowy                                   </t>
  </si>
  <si>
    <t xml:space="preserve">Zestaw komputerowy                                </t>
  </si>
  <si>
    <t xml:space="preserve">Zestaw komputerowy                                 </t>
  </si>
  <si>
    <t xml:space="preserve">Zestaw komputerowy                     </t>
  </si>
  <si>
    <t xml:space="preserve">Zestaw komputerowy    </t>
  </si>
  <si>
    <t xml:space="preserve">Zestaw komputerowy     </t>
  </si>
  <si>
    <t xml:space="preserve">Zestaw komputerowy       </t>
  </si>
  <si>
    <t xml:space="preserve">Zestaw komputerowy                       </t>
  </si>
  <si>
    <t xml:space="preserve">Zestaw komputerowy                      </t>
  </si>
  <si>
    <t xml:space="preserve">Zestaw komputerowy                    </t>
  </si>
  <si>
    <t xml:space="preserve">UPS- 45 sztuk </t>
  </si>
  <si>
    <t xml:space="preserve">UPS- 1 sztuka </t>
  </si>
  <si>
    <t xml:space="preserve">UPS- 4 szt </t>
  </si>
  <si>
    <t>szafy dystrybucyjne- 45 sztuk</t>
  </si>
  <si>
    <t>szafy dystrybucyjne- 6 sztuk</t>
  </si>
  <si>
    <t>centrala alarmowa- 4 sztuki</t>
  </si>
  <si>
    <t>klimatyzacja- 5 sztuk</t>
  </si>
  <si>
    <t>OG</t>
  </si>
  <si>
    <t>OG- dewastacja</t>
  </si>
  <si>
    <t>EL- przepięcie</t>
  </si>
  <si>
    <t>Rezerwa</t>
  </si>
  <si>
    <t>odśniezarka</t>
  </si>
  <si>
    <t>traktor kosiarka</t>
  </si>
  <si>
    <t>Łaziska  ul. Leśna 12; Orzesze ul. Św. Wawrzyńca 87A</t>
  </si>
  <si>
    <r>
      <t xml:space="preserve">1. Wykaz sprzętu elektronicznego </t>
    </r>
    <r>
      <rPr>
        <b/>
        <i/>
        <u val="single"/>
        <sz val="11"/>
        <color indexed="8"/>
        <rFont val="Arial"/>
        <family val="2"/>
      </rPr>
      <t>stacjonarnego</t>
    </r>
    <r>
      <rPr>
        <b/>
        <i/>
        <sz val="11"/>
        <color indexed="8"/>
        <rFont val="Arial"/>
        <family val="2"/>
      </rPr>
      <t xml:space="preserve"> (do 5 lat) - rok 2011 i młodszy</t>
    </r>
  </si>
  <si>
    <r>
      <t>Monitor LCD PHILIPS 24</t>
    </r>
    <r>
      <rPr>
        <sz val="10"/>
        <color indexed="8"/>
        <rFont val="Czcionka tekstu podstawowego"/>
        <family val="0"/>
      </rPr>
      <t xml:space="preserve">̎ </t>
    </r>
  </si>
  <si>
    <r>
      <t xml:space="preserve">2. Wykaz sprzętu elektronicznego </t>
    </r>
    <r>
      <rPr>
        <b/>
        <i/>
        <u val="single"/>
        <sz val="11"/>
        <color indexed="8"/>
        <rFont val="Arial"/>
        <family val="2"/>
      </rPr>
      <t>przenośnego</t>
    </r>
    <r>
      <rPr>
        <b/>
        <i/>
        <sz val="11"/>
        <color indexed="8"/>
        <rFont val="Arial"/>
        <family val="2"/>
      </rPr>
      <t xml:space="preserve"> (do 5 lat) - rok 2011 i młodszy</t>
    </r>
  </si>
  <si>
    <r>
      <t>Monitor LED 24</t>
    </r>
    <r>
      <rPr>
        <sz val="10"/>
        <color indexed="8"/>
        <rFont val="Czcionka tekstu podstawowego"/>
        <family val="0"/>
      </rPr>
      <t>̎</t>
    </r>
  </si>
  <si>
    <r>
      <t xml:space="preserve">nazwa środka trwałego oraz informacja, czy urządzenie zainstalowane jest </t>
    </r>
    <r>
      <rPr>
        <b/>
        <u val="single"/>
        <sz val="10"/>
        <color indexed="8"/>
        <rFont val="Arial"/>
        <family val="2"/>
      </rPr>
      <t>wewnątrz budynku</t>
    </r>
    <r>
      <rPr>
        <b/>
        <sz val="10"/>
        <color indexed="8"/>
        <rFont val="Arial"/>
        <family val="2"/>
      </rPr>
      <t xml:space="preserve">, czy </t>
    </r>
    <r>
      <rPr>
        <b/>
        <u val="single"/>
        <sz val="10"/>
        <color indexed="8"/>
        <rFont val="Arial"/>
        <family val="2"/>
      </rPr>
      <t>na zewnątrz</t>
    </r>
  </si>
  <si>
    <t>43-190 Mikołów ul. Rybnicka 44;                                            43-190 Mikołów ul. Pokoju 2</t>
  </si>
  <si>
    <t>OC ogólne- uszkodzenie ojazdu przez gałąź</t>
  </si>
  <si>
    <t>OC ogólne</t>
  </si>
  <si>
    <t>Sprzęt stacjonarny</t>
  </si>
  <si>
    <t>Sprzęt przenośny</t>
  </si>
  <si>
    <t>Monitoring</t>
  </si>
  <si>
    <t>Rok produkcji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</si>
</sst>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  <numFmt numFmtId="184" formatCode="[$-415]General"/>
    <numFmt numFmtId="185" formatCode="[$-415]0.00"/>
    <numFmt numFmtId="186" formatCode="_-* #,##0.00\ [$zł-415]_-;\-* #,##0.00\ [$zł-415]_-;_-* &quot;-&quot;??\ [$zł-415]_-;_-@_-"/>
    <numFmt numFmtId="187" formatCode="#,##0.00&quot; &quot;[$zł-415];[Red]&quot;-&quot;#,##0.00&quot; &quot;[$zł-415]"/>
    <numFmt numFmtId="188" formatCode="0,000.00"/>
    <numFmt numFmtId="189" formatCode="000.00"/>
    <numFmt numFmtId="190" formatCode="0000.00"/>
    <numFmt numFmtId="191" formatCode="00000.00"/>
    <numFmt numFmtId="192" formatCode="000000.00"/>
    <numFmt numFmtId="193" formatCode="#,##0.0\ [$zł-415];[Red]\-#,##0.0\ [$zł-415]"/>
    <numFmt numFmtId="194" formatCode="yyyy\-mm\-dd;@"/>
    <numFmt numFmtId="195" formatCode="[$-415]dddd\,\ d\ mmmm\ yyyy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zcionka tekstu podstawowego"/>
      <family val="0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5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32" borderId="0" xfId="0" applyFill="1" applyAlignment="1">
      <alignment/>
    </xf>
    <xf numFmtId="0" fontId="10" fillId="0" borderId="0" xfId="0" applyFont="1" applyAlignment="1">
      <alignment/>
    </xf>
    <xf numFmtId="170" fontId="0" fillId="0" borderId="10" xfId="0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0" fillId="33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4" fillId="0" borderId="10" xfId="0" applyFont="1" applyFill="1" applyBorder="1" applyAlignment="1">
      <alignment vertical="center" wrapText="1"/>
    </xf>
    <xf numFmtId="170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64" fillId="0" borderId="12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44" fontId="64" fillId="0" borderId="10" xfId="73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18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170" fontId="64" fillId="0" borderId="10" xfId="0" applyNumberFormat="1" applyFont="1" applyFill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horizontal="center" vertical="center" wrapText="1"/>
    </xf>
    <xf numFmtId="4" fontId="67" fillId="33" borderId="12" xfId="0" applyNumberFormat="1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170" fontId="64" fillId="0" borderId="12" xfId="0" applyNumberFormat="1" applyFont="1" applyFill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top" wrapText="1"/>
    </xf>
    <xf numFmtId="44" fontId="64" fillId="0" borderId="10" xfId="73" applyFont="1" applyFill="1" applyBorder="1" applyAlignment="1">
      <alignment horizontal="right" vertical="center"/>
    </xf>
    <xf numFmtId="170" fontId="64" fillId="0" borderId="10" xfId="0" applyNumberFormat="1" applyFont="1" applyFill="1" applyBorder="1" applyAlignment="1">
      <alignment vertical="center"/>
    </xf>
    <xf numFmtId="170" fontId="64" fillId="0" borderId="10" xfId="0" applyNumberFormat="1" applyFont="1" applyFill="1" applyBorder="1" applyAlignment="1">
      <alignment horizontal="right" vertical="center"/>
    </xf>
    <xf numFmtId="44" fontId="64" fillId="0" borderId="10" xfId="73" applyFont="1" applyFill="1" applyBorder="1" applyAlignment="1">
      <alignment vertical="center"/>
    </xf>
    <xf numFmtId="44" fontId="68" fillId="0" borderId="19" xfId="73" applyFont="1" applyFill="1" applyBorder="1" applyAlignment="1">
      <alignment horizontal="right" vertical="center" wrapText="1"/>
    </xf>
    <xf numFmtId="0" fontId="64" fillId="0" borderId="13" xfId="60" applyFont="1" applyFill="1" applyBorder="1" applyAlignment="1">
      <alignment vertical="center" wrapText="1"/>
      <protection/>
    </xf>
    <xf numFmtId="0" fontId="64" fillId="0" borderId="13" xfId="60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8" fillId="0" borderId="10" xfId="60" applyFont="1" applyFill="1" applyBorder="1" applyAlignment="1">
      <alignment horizontal="center" vertical="center" wrapText="1"/>
      <protection/>
    </xf>
    <xf numFmtId="44" fontId="68" fillId="33" borderId="19" xfId="73" applyFont="1" applyFill="1" applyBorder="1" applyAlignment="1">
      <alignment horizontal="right" vertical="center" wrapText="1"/>
    </xf>
    <xf numFmtId="44" fontId="68" fillId="0" borderId="17" xfId="73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64" fillId="33" borderId="12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64" fillId="0" borderId="0" xfId="73" applyFont="1" applyFill="1" applyAlignment="1">
      <alignment horizontal="right" vertical="center"/>
    </xf>
    <xf numFmtId="0" fontId="64" fillId="33" borderId="12" xfId="0" applyFont="1" applyFill="1" applyBorder="1" applyAlignment="1">
      <alignment vertical="center" wrapText="1"/>
    </xf>
    <xf numFmtId="44" fontId="68" fillId="33" borderId="17" xfId="73" applyFont="1" applyFill="1" applyBorder="1" applyAlignment="1">
      <alignment horizontal="right" vertical="center" wrapText="1"/>
    </xf>
    <xf numFmtId="0" fontId="64" fillId="0" borderId="17" xfId="60" applyFont="1" applyFill="1" applyBorder="1" applyAlignment="1">
      <alignment horizontal="center" vertical="center" wrapText="1"/>
      <protection/>
    </xf>
    <xf numFmtId="0" fontId="64" fillId="0" borderId="22" xfId="60" applyFont="1" applyFill="1" applyBorder="1" applyAlignment="1">
      <alignment horizontal="center" vertical="center" wrapText="1"/>
      <protection/>
    </xf>
    <xf numFmtId="0" fontId="64" fillId="33" borderId="17" xfId="60" applyFont="1" applyFill="1" applyBorder="1" applyAlignment="1">
      <alignment horizontal="center" vertical="center" wrapText="1"/>
      <protection/>
    </xf>
    <xf numFmtId="0" fontId="64" fillId="33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9" fillId="35" borderId="10" xfId="61" applyFont="1" applyFill="1" applyBorder="1" applyAlignment="1" applyProtection="1">
      <alignment horizontal="left" vertical="top"/>
      <protection locked="0"/>
    </xf>
    <xf numFmtId="0" fontId="69" fillId="35" borderId="10" xfId="61" applyFont="1" applyFill="1" applyBorder="1" applyAlignment="1" applyProtection="1">
      <alignment horizontal="center" vertical="top"/>
      <protection locked="0"/>
    </xf>
    <xf numFmtId="14" fontId="69" fillId="35" borderId="10" xfId="61" applyNumberFormat="1" applyFont="1" applyFill="1" applyBorder="1" applyAlignment="1" applyProtection="1">
      <alignment horizontal="center" vertical="top"/>
      <protection locked="0"/>
    </xf>
    <xf numFmtId="170" fontId="64" fillId="0" borderId="11" xfId="0" applyNumberFormat="1" applyFont="1" applyFill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wrapText="1"/>
    </xf>
    <xf numFmtId="0" fontId="64" fillId="33" borderId="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57" fillId="0" borderId="10" xfId="64" applyNumberFormat="1" applyBorder="1">
      <alignment/>
      <protection/>
    </xf>
    <xf numFmtId="170" fontId="57" fillId="0" borderId="10" xfId="64" applyNumberFormat="1" applyBorder="1">
      <alignment/>
      <protection/>
    </xf>
    <xf numFmtId="44" fontId="64" fillId="0" borderId="0" xfId="100" applyFont="1" applyFill="1" applyAlignment="1">
      <alignment vertical="center"/>
    </xf>
    <xf numFmtId="44" fontId="64" fillId="33" borderId="0" xfId="0" applyNumberFormat="1" applyFont="1" applyFill="1" applyAlignment="1">
      <alignment/>
    </xf>
    <xf numFmtId="0" fontId="64" fillId="0" borderId="10" xfId="60" applyFont="1" applyFill="1" applyBorder="1" applyAlignment="1">
      <alignment vertical="center" wrapText="1"/>
      <protection/>
    </xf>
    <xf numFmtId="0" fontId="69" fillId="0" borderId="10" xfId="0" applyFont="1" applyFill="1" applyBorder="1" applyAlignment="1">
      <alignment vertical="center" wrapText="1"/>
    </xf>
    <xf numFmtId="0" fontId="64" fillId="36" borderId="0" xfId="0" applyFont="1" applyFill="1" applyAlignment="1">
      <alignment/>
    </xf>
    <xf numFmtId="0" fontId="64" fillId="33" borderId="10" xfId="0" applyFont="1" applyFill="1" applyBorder="1" applyAlignment="1">
      <alignment horizontal="left" wrapText="1"/>
    </xf>
    <xf numFmtId="0" fontId="70" fillId="35" borderId="10" xfId="61" applyFont="1" applyFill="1" applyBorder="1" applyAlignment="1" applyProtection="1">
      <alignment horizontal="left" vertical="top"/>
      <protection locked="0"/>
    </xf>
    <xf numFmtId="0" fontId="70" fillId="35" borderId="10" xfId="61" applyFont="1" applyFill="1" applyBorder="1" applyAlignment="1" applyProtection="1">
      <alignment horizontal="center" vertical="top"/>
      <protection locked="0"/>
    </xf>
    <xf numFmtId="0" fontId="68" fillId="0" borderId="0" xfId="0" applyFont="1" applyFill="1" applyBorder="1" applyAlignment="1">
      <alignment vertical="center" wrapText="1"/>
    </xf>
    <xf numFmtId="44" fontId="68" fillId="0" borderId="0" xfId="73" applyFont="1" applyFill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4" fontId="67" fillId="0" borderId="12" xfId="0" applyNumberFormat="1" applyFont="1" applyFill="1" applyBorder="1" applyAlignment="1">
      <alignment vertical="center" wrapText="1"/>
    </xf>
    <xf numFmtId="4" fontId="64" fillId="0" borderId="1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3" fontId="64" fillId="0" borderId="13" xfId="0" applyNumberFormat="1" applyFont="1" applyFill="1" applyBorder="1" applyAlignment="1">
      <alignment horizontal="center" vertical="center"/>
    </xf>
    <xf numFmtId="4" fontId="64" fillId="0" borderId="1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4" fontId="64" fillId="0" borderId="12" xfId="76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44" fontId="64" fillId="0" borderId="10" xfId="76" applyFont="1" applyFill="1" applyBorder="1" applyAlignment="1">
      <alignment horizontal="right" vertical="center" wrapText="1"/>
    </xf>
    <xf numFmtId="0" fontId="64" fillId="0" borderId="24" xfId="58" applyFont="1" applyFill="1" applyBorder="1" applyAlignment="1">
      <alignment horizontal="center" vertical="center" wrapText="1"/>
      <protection/>
    </xf>
    <xf numFmtId="44" fontId="64" fillId="0" borderId="10" xfId="73" applyFont="1" applyFill="1" applyBorder="1" applyAlignment="1">
      <alignment/>
    </xf>
    <xf numFmtId="170" fontId="68" fillId="0" borderId="25" xfId="0" applyNumberFormat="1" applyFont="1" applyFill="1" applyBorder="1" applyAlignment="1">
      <alignment vertical="center"/>
    </xf>
    <xf numFmtId="170" fontId="68" fillId="0" borderId="19" xfId="0" applyNumberFormat="1" applyFont="1" applyFill="1" applyBorder="1" applyAlignment="1">
      <alignment vertical="center"/>
    </xf>
    <xf numFmtId="170" fontId="68" fillId="0" borderId="19" xfId="0" applyNumberFormat="1" applyFont="1" applyFill="1" applyBorder="1" applyAlignment="1">
      <alignment horizontal="right" vertical="center"/>
    </xf>
    <xf numFmtId="44" fontId="68" fillId="0" borderId="19" xfId="0" applyNumberFormat="1" applyFont="1" applyFill="1" applyBorder="1" applyAlignment="1">
      <alignment vertical="center"/>
    </xf>
    <xf numFmtId="170" fontId="68" fillId="0" borderId="25" xfId="73" applyNumberFormat="1" applyFont="1" applyFill="1" applyBorder="1" applyAlignment="1">
      <alignment vertical="center"/>
    </xf>
    <xf numFmtId="175" fontId="68" fillId="0" borderId="19" xfId="0" applyNumberFormat="1" applyFont="1" applyFill="1" applyBorder="1" applyAlignment="1">
      <alignment vertical="center"/>
    </xf>
    <xf numFmtId="170" fontId="57" fillId="0" borderId="12" xfId="64" applyNumberFormat="1" applyBorder="1">
      <alignment/>
      <protection/>
    </xf>
    <xf numFmtId="0" fontId="57" fillId="0" borderId="12" xfId="64" applyNumberFormat="1" applyBorder="1">
      <alignment/>
      <protection/>
    </xf>
    <xf numFmtId="0" fontId="57" fillId="0" borderId="13" xfId="64" applyNumberFormat="1" applyBorder="1">
      <alignment/>
      <protection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/>
    </xf>
    <xf numFmtId="170" fontId="1" fillId="0" borderId="19" xfId="0" applyNumberFormat="1" applyFont="1" applyBorder="1" applyAlignment="1">
      <alignment/>
    </xf>
    <xf numFmtId="44" fontId="0" fillId="33" borderId="12" xfId="73" applyFont="1" applyFill="1" applyBorder="1" applyAlignment="1">
      <alignment/>
    </xf>
    <xf numFmtId="0" fontId="57" fillId="0" borderId="0" xfId="64" applyNumberFormat="1" applyBorder="1" applyAlignment="1">
      <alignment/>
      <protection/>
    </xf>
    <xf numFmtId="0" fontId="6" fillId="0" borderId="26" xfId="0" applyFont="1" applyBorder="1" applyAlignment="1">
      <alignment vertical="center"/>
    </xf>
    <xf numFmtId="0" fontId="64" fillId="0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4" fillId="33" borderId="16" xfId="60" applyFont="1" applyFill="1" applyBorder="1" applyAlignment="1">
      <alignment horizontal="center" vertical="center" wrapText="1"/>
      <protection/>
    </xf>
    <xf numFmtId="44" fontId="64" fillId="0" borderId="10" xfId="73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44" fontId="1" fillId="33" borderId="19" xfId="73" applyFont="1" applyFill="1" applyBorder="1" applyAlignment="1">
      <alignment/>
    </xf>
    <xf numFmtId="0" fontId="68" fillId="37" borderId="10" xfId="0" applyFont="1" applyFill="1" applyBorder="1" applyAlignment="1">
      <alignment horizontal="center" wrapText="1"/>
    </xf>
    <xf numFmtId="44" fontId="0" fillId="0" borderId="10" xfId="73" applyFont="1" applyBorder="1" applyAlignment="1">
      <alignment/>
    </xf>
    <xf numFmtId="0" fontId="64" fillId="0" borderId="10" xfId="0" applyFont="1" applyBorder="1" applyAlignment="1">
      <alignment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44" fontId="64" fillId="0" borderId="10" xfId="73" applyFont="1" applyBorder="1" applyAlignment="1">
      <alignment vertical="center" wrapText="1"/>
    </xf>
    <xf numFmtId="0" fontId="64" fillId="0" borderId="10" xfId="60" applyFont="1" applyBorder="1" applyAlignment="1">
      <alignment vertical="center" wrapText="1"/>
      <protection/>
    </xf>
    <xf numFmtId="0" fontId="64" fillId="0" borderId="10" xfId="60" applyFont="1" applyBorder="1" applyAlignment="1">
      <alignment horizontal="center" vertical="center" wrapText="1"/>
      <protection/>
    </xf>
    <xf numFmtId="44" fontId="64" fillId="0" borderId="10" xfId="73" applyFont="1" applyBorder="1" applyAlignment="1">
      <alignment horizontal="right" vertical="center" wrapText="1"/>
    </xf>
    <xf numFmtId="14" fontId="64" fillId="0" borderId="10" xfId="60" applyNumberFormat="1" applyFont="1" applyBorder="1" applyAlignment="1">
      <alignment horizontal="center" vertical="center" wrapText="1"/>
      <protection/>
    </xf>
    <xf numFmtId="44" fontId="64" fillId="0" borderId="11" xfId="73" applyFont="1" applyFill="1" applyBorder="1" applyAlignment="1">
      <alignment horizontal="center" vertical="center"/>
    </xf>
    <xf numFmtId="0" fontId="71" fillId="0" borderId="10" xfId="0" applyFont="1" applyBorder="1" applyAlignment="1">
      <alignment wrapText="1"/>
    </xf>
    <xf numFmtId="0" fontId="64" fillId="0" borderId="27" xfId="60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wrapText="1"/>
    </xf>
    <xf numFmtId="1" fontId="64" fillId="33" borderId="10" xfId="0" applyNumberFormat="1" applyFont="1" applyFill="1" applyBorder="1" applyAlignment="1">
      <alignment horizontal="center"/>
    </xf>
    <xf numFmtId="44" fontId="64" fillId="0" borderId="10" xfId="73" applyFont="1" applyBorder="1" applyAlignment="1">
      <alignment wrapText="1"/>
    </xf>
    <xf numFmtId="44" fontId="64" fillId="33" borderId="10" xfId="73" applyFont="1" applyFill="1" applyBorder="1" applyAlignment="1">
      <alignment wrapText="1"/>
    </xf>
    <xf numFmtId="44" fontId="71" fillId="33" borderId="10" xfId="73" applyFont="1" applyFill="1" applyBorder="1" applyAlignment="1">
      <alignment wrapText="1"/>
    </xf>
    <xf numFmtId="44" fontId="64" fillId="0" borderId="13" xfId="73" applyFont="1" applyBorder="1" applyAlignment="1">
      <alignment wrapText="1"/>
    </xf>
    <xf numFmtId="170" fontId="64" fillId="0" borderId="11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center" wrapText="1"/>
    </xf>
    <xf numFmtId="2" fontId="64" fillId="33" borderId="0" xfId="0" applyNumberFormat="1" applyFont="1" applyFill="1" applyAlignment="1">
      <alignment/>
    </xf>
    <xf numFmtId="44" fontId="64" fillId="33" borderId="10" xfId="73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170" fontId="64" fillId="0" borderId="10" xfId="0" applyNumberFormat="1" applyFont="1" applyFill="1" applyBorder="1" applyAlignment="1">
      <alignment horizontal="right" vertical="center" wrapText="1"/>
    </xf>
    <xf numFmtId="170" fontId="68" fillId="0" borderId="19" xfId="0" applyNumberFormat="1" applyFont="1" applyBorder="1" applyAlignment="1">
      <alignment vertical="center"/>
    </xf>
    <xf numFmtId="44" fontId="68" fillId="0" borderId="10" xfId="76" applyFont="1" applyFill="1" applyBorder="1" applyAlignment="1">
      <alignment horizontal="center" vertical="center" wrapText="1"/>
    </xf>
    <xf numFmtId="44" fontId="68" fillId="33" borderId="10" xfId="77" applyFont="1" applyFill="1" applyBorder="1" applyAlignment="1">
      <alignment horizontal="center" vertical="center"/>
    </xf>
    <xf numFmtId="44" fontId="68" fillId="0" borderId="10" xfId="77" applyFont="1" applyFill="1" applyBorder="1" applyAlignment="1">
      <alignment horizontal="center" vertical="center"/>
    </xf>
    <xf numFmtId="0" fontId="64" fillId="0" borderId="10" xfId="60" applyFont="1" applyFill="1" applyBorder="1" applyAlignment="1">
      <alignment horizontal="center" vertical="center" wrapText="1"/>
      <protection/>
    </xf>
    <xf numFmtId="0" fontId="64" fillId="0" borderId="12" xfId="60" applyFont="1" applyFill="1" applyBorder="1" applyAlignment="1">
      <alignment horizontal="center" vertical="center" wrapText="1"/>
      <protection/>
    </xf>
    <xf numFmtId="44" fontId="64" fillId="0" borderId="13" xfId="73" applyFont="1" applyBorder="1" applyAlignment="1">
      <alignment vertical="center"/>
    </xf>
    <xf numFmtId="8" fontId="68" fillId="0" borderId="19" xfId="73" applyNumberFormat="1" applyFont="1" applyFill="1" applyBorder="1" applyAlignment="1">
      <alignment horizontal="right" vertical="center" wrapText="1"/>
    </xf>
    <xf numFmtId="14" fontId="71" fillId="0" borderId="13" xfId="0" applyNumberFormat="1" applyFont="1" applyBorder="1" applyAlignment="1">
      <alignment wrapText="1"/>
    </xf>
    <xf numFmtId="1" fontId="64" fillId="0" borderId="13" xfId="0" applyNumberFormat="1" applyFont="1" applyBorder="1" applyAlignment="1">
      <alignment horizontal="center"/>
    </xf>
    <xf numFmtId="44" fontId="64" fillId="0" borderId="10" xfId="73" applyFont="1" applyBorder="1" applyAlignment="1">
      <alignment vertical="center"/>
    </xf>
    <xf numFmtId="0" fontId="68" fillId="0" borderId="18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44" fontId="64" fillId="0" borderId="12" xfId="76" applyFont="1" applyFill="1" applyBorder="1" applyAlignment="1">
      <alignment horizontal="center" vertical="center" wrapText="1"/>
    </xf>
    <xf numFmtId="0" fontId="64" fillId="0" borderId="18" xfId="60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44" fontId="0" fillId="33" borderId="10" xfId="73" applyFont="1" applyFill="1" applyBorder="1" applyAlignment="1">
      <alignment/>
    </xf>
    <xf numFmtId="170" fontId="1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70" fontId="72" fillId="0" borderId="13" xfId="64" applyNumberFormat="1" applyFont="1" applyBorder="1">
      <alignment/>
      <protection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29" xfId="64" applyNumberFormat="1" applyBorder="1">
      <alignment/>
      <protection/>
    </xf>
    <xf numFmtId="0" fontId="57" fillId="0" borderId="14" xfId="64" applyNumberFormat="1" applyBorder="1">
      <alignment/>
      <protection/>
    </xf>
    <xf numFmtId="0" fontId="0" fillId="0" borderId="30" xfId="0" applyBorder="1" applyAlignment="1">
      <alignment horizontal="center"/>
    </xf>
    <xf numFmtId="44" fontId="64" fillId="33" borderId="10" xfId="76" applyFont="1" applyFill="1" applyBorder="1" applyAlignment="1">
      <alignment horizontal="center" vertical="center" wrapText="1"/>
    </xf>
    <xf numFmtId="44" fontId="64" fillId="0" borderId="10" xfId="76" applyFont="1" applyFill="1" applyBorder="1" applyAlignment="1">
      <alignment vertical="center" wrapText="1"/>
    </xf>
    <xf numFmtId="44" fontId="64" fillId="0" borderId="13" xfId="76" applyFont="1" applyFill="1" applyBorder="1" applyAlignment="1">
      <alignment vertical="center" wrapText="1"/>
    </xf>
    <xf numFmtId="170" fontId="64" fillId="0" borderId="13" xfId="0" applyNumberFormat="1" applyFont="1" applyFill="1" applyBorder="1" applyAlignment="1">
      <alignment vertical="center" wrapText="1"/>
    </xf>
    <xf numFmtId="44" fontId="64" fillId="0" borderId="13" xfId="73" applyFont="1" applyFill="1" applyBorder="1" applyAlignment="1">
      <alignment vertical="center"/>
    </xf>
    <xf numFmtId="44" fontId="68" fillId="0" borderId="12" xfId="77" applyFont="1" applyFill="1" applyBorder="1" applyAlignment="1">
      <alignment horizontal="center" vertical="center"/>
    </xf>
    <xf numFmtId="44" fontId="64" fillId="0" borderId="0" xfId="76" applyFont="1" applyFill="1" applyAlignment="1">
      <alignment vertical="center"/>
    </xf>
    <xf numFmtId="0" fontId="64" fillId="0" borderId="12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44" fontId="64" fillId="0" borderId="13" xfId="73" applyFont="1" applyFill="1" applyBorder="1" applyAlignment="1">
      <alignment horizontal="right" vertical="center" wrapText="1"/>
    </xf>
    <xf numFmtId="0" fontId="64" fillId="33" borderId="12" xfId="60" applyFont="1" applyFill="1" applyBorder="1" applyAlignment="1">
      <alignment vertical="center" wrapText="1"/>
      <protection/>
    </xf>
    <xf numFmtId="0" fontId="64" fillId="33" borderId="12" xfId="60" applyFont="1" applyFill="1" applyBorder="1" applyAlignment="1">
      <alignment horizontal="left" vertical="center" wrapText="1"/>
      <protection/>
    </xf>
    <xf numFmtId="0" fontId="64" fillId="33" borderId="12" xfId="60" applyFont="1" applyFill="1" applyBorder="1" applyAlignment="1">
      <alignment horizontal="center" vertical="center" wrapText="1"/>
      <protection/>
    </xf>
    <xf numFmtId="4" fontId="64" fillId="33" borderId="12" xfId="60" applyNumberFormat="1" applyFont="1" applyFill="1" applyBorder="1" applyAlignment="1">
      <alignment vertical="center" wrapText="1"/>
      <protection/>
    </xf>
    <xf numFmtId="0" fontId="64" fillId="33" borderId="12" xfId="60" applyFont="1" applyFill="1" applyBorder="1" applyAlignment="1">
      <alignment horizontal="center" vertical="center"/>
      <protection/>
    </xf>
    <xf numFmtId="0" fontId="64" fillId="33" borderId="0" xfId="0" applyFont="1" applyFill="1" applyBorder="1" applyAlignment="1">
      <alignment/>
    </xf>
    <xf numFmtId="4" fontId="73" fillId="0" borderId="12" xfId="60" applyNumberFormat="1" applyFont="1" applyBorder="1" applyAlignment="1">
      <alignment horizontal="center" vertical="center" wrapText="1"/>
      <protection/>
    </xf>
    <xf numFmtId="0" fontId="64" fillId="0" borderId="12" xfId="60" applyFont="1" applyBorder="1" applyAlignment="1">
      <alignment horizontal="center" vertical="center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4" fontId="73" fillId="0" borderId="24" xfId="0" applyNumberFormat="1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/>
    </xf>
    <xf numFmtId="0" fontId="64" fillId="0" borderId="24" xfId="0" applyFont="1" applyBorder="1" applyAlignment="1">
      <alignment/>
    </xf>
    <xf numFmtId="0" fontId="73" fillId="0" borderId="31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4" fillId="0" borderId="31" xfId="0" applyFont="1" applyFill="1" applyBorder="1" applyAlignment="1">
      <alignment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/>
    </xf>
    <xf numFmtId="0" fontId="64" fillId="0" borderId="31" xfId="0" applyFont="1" applyBorder="1" applyAlignment="1">
      <alignment/>
    </xf>
    <xf numFmtId="0" fontId="64" fillId="0" borderId="12" xfId="0" applyFont="1" applyBorder="1" applyAlignment="1">
      <alignment vertical="center" wrapText="1"/>
    </xf>
    <xf numFmtId="4" fontId="73" fillId="0" borderId="12" xfId="0" applyNumberFormat="1" applyFont="1" applyBorder="1" applyAlignment="1">
      <alignment horizontal="center" vertical="center" wrapText="1"/>
    </xf>
    <xf numFmtId="4" fontId="73" fillId="0" borderId="12" xfId="0" applyNumberFormat="1" applyFont="1" applyBorder="1" applyAlignment="1">
      <alignment vertical="center" wrapText="1"/>
    </xf>
    <xf numFmtId="0" fontId="64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64" fillId="0" borderId="12" xfId="0" applyFont="1" applyBorder="1" applyAlignment="1">
      <alignment/>
    </xf>
    <xf numFmtId="0" fontId="64" fillId="0" borderId="10" xfId="0" applyFont="1" applyBorder="1" applyAlignment="1">
      <alignment/>
    </xf>
    <xf numFmtId="4" fontId="73" fillId="0" borderId="12" xfId="60" applyNumberFormat="1" applyFont="1" applyFill="1" applyBorder="1" applyAlignment="1">
      <alignment vertical="center" wrapText="1"/>
      <protection/>
    </xf>
    <xf numFmtId="0" fontId="64" fillId="0" borderId="12" xfId="60" applyFont="1" applyFill="1" applyBorder="1" applyAlignment="1">
      <alignment vertical="center" wrapText="1"/>
      <protection/>
    </xf>
    <xf numFmtId="0" fontId="64" fillId="0" borderId="0" xfId="0" applyFont="1" applyBorder="1" applyAlignment="1">
      <alignment/>
    </xf>
    <xf numFmtId="170" fontId="7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170" fontId="73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 horizontal="center"/>
    </xf>
    <xf numFmtId="170" fontId="64" fillId="0" borderId="0" xfId="0" applyNumberFormat="1" applyFont="1" applyBorder="1" applyAlignment="1">
      <alignment horizontal="right"/>
    </xf>
    <xf numFmtId="0" fontId="68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6" xfId="0" applyFont="1" applyBorder="1" applyAlignment="1">
      <alignment horizontal="center"/>
    </xf>
    <xf numFmtId="170" fontId="64" fillId="0" borderId="17" xfId="0" applyNumberFormat="1" applyFont="1" applyBorder="1" applyAlignment="1">
      <alignment horizontal="right"/>
    </xf>
    <xf numFmtId="14" fontId="64" fillId="0" borderId="10" xfId="61" applyNumberFormat="1" applyFont="1" applyBorder="1" applyAlignment="1">
      <alignment horizontal="center"/>
      <protection/>
    </xf>
    <xf numFmtId="0" fontId="70" fillId="35" borderId="11" xfId="61" applyFont="1" applyFill="1" applyBorder="1" applyAlignment="1" applyProtection="1">
      <alignment horizontal="left" vertical="top"/>
      <protection locked="0"/>
    </xf>
    <xf numFmtId="14" fontId="64" fillId="0" borderId="10" xfId="0" applyNumberFormat="1" applyFont="1" applyBorder="1" applyAlignment="1">
      <alignment horizontal="center"/>
    </xf>
    <xf numFmtId="44" fontId="64" fillId="0" borderId="10" xfId="73" applyFont="1" applyBorder="1" applyAlignment="1">
      <alignment/>
    </xf>
    <xf numFmtId="14" fontId="70" fillId="35" borderId="10" xfId="61" applyNumberFormat="1" applyFont="1" applyFill="1" applyBorder="1" applyAlignment="1" applyProtection="1">
      <alignment horizontal="center" vertical="top"/>
      <protection locked="0"/>
    </xf>
    <xf numFmtId="14" fontId="64" fillId="0" borderId="14" xfId="0" applyNumberFormat="1" applyFont="1" applyBorder="1" applyAlignment="1">
      <alignment horizontal="center"/>
    </xf>
    <xf numFmtId="14" fontId="64" fillId="0" borderId="32" xfId="0" applyNumberFormat="1" applyFont="1" applyBorder="1" applyAlignment="1">
      <alignment horizontal="center"/>
    </xf>
    <xf numFmtId="14" fontId="64" fillId="0" borderId="11" xfId="0" applyNumberFormat="1" applyFont="1" applyBorder="1" applyAlignment="1">
      <alignment horizontal="center"/>
    </xf>
    <xf numFmtId="0" fontId="64" fillId="0" borderId="14" xfId="0" applyFont="1" applyBorder="1" applyAlignment="1">
      <alignment/>
    </xf>
    <xf numFmtId="44" fontId="64" fillId="0" borderId="14" xfId="73" applyFont="1" applyBorder="1" applyAlignment="1">
      <alignment/>
    </xf>
    <xf numFmtId="0" fontId="70" fillId="35" borderId="12" xfId="61" applyFont="1" applyFill="1" applyBorder="1" applyAlignment="1" applyProtection="1">
      <alignment horizontal="left" vertical="top"/>
      <protection locked="0"/>
    </xf>
    <xf numFmtId="0" fontId="64" fillId="0" borderId="12" xfId="60" applyFont="1" applyBorder="1" applyAlignment="1">
      <alignment vertical="center" wrapText="1"/>
      <protection/>
    </xf>
    <xf numFmtId="8" fontId="64" fillId="0" borderId="12" xfId="0" applyNumberFormat="1" applyFont="1" applyBorder="1" applyAlignment="1">
      <alignment vertical="center"/>
    </xf>
    <xf numFmtId="8" fontId="64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64" fillId="0" borderId="12" xfId="0" applyFont="1" applyBorder="1" applyAlignment="1">
      <alignment horizontal="center"/>
    </xf>
    <xf numFmtId="44" fontId="64" fillId="0" borderId="12" xfId="73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44" fontId="64" fillId="0" borderId="10" xfId="73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wrapText="1"/>
    </xf>
    <xf numFmtId="0" fontId="64" fillId="0" borderId="32" xfId="0" applyFont="1" applyBorder="1" applyAlignment="1">
      <alignment wrapText="1"/>
    </xf>
    <xf numFmtId="44" fontId="64" fillId="0" borderId="32" xfId="73" applyFont="1" applyBorder="1" applyAlignment="1">
      <alignment/>
    </xf>
    <xf numFmtId="0" fontId="64" fillId="0" borderId="18" xfId="0" applyFont="1" applyBorder="1" applyAlignment="1">
      <alignment horizontal="center" vertical="center" wrapText="1"/>
    </xf>
    <xf numFmtId="44" fontId="64" fillId="0" borderId="18" xfId="73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44" fontId="64" fillId="0" borderId="13" xfId="73" applyFont="1" applyBorder="1" applyAlignment="1">
      <alignment horizontal="right" vertical="center" wrapText="1"/>
    </xf>
    <xf numFmtId="44" fontId="64" fillId="0" borderId="13" xfId="73" applyFont="1" applyBorder="1" applyAlignment="1">
      <alignment vertical="center" wrapText="1"/>
    </xf>
    <xf numFmtId="44" fontId="64" fillId="0" borderId="12" xfId="73" applyFont="1" applyBorder="1" applyAlignment="1">
      <alignment vertical="center" wrapText="1"/>
    </xf>
    <xf numFmtId="0" fontId="64" fillId="0" borderId="24" xfId="0" applyFont="1" applyBorder="1" applyAlignment="1">
      <alignment horizontal="center" vertical="center" wrapText="1"/>
    </xf>
    <xf numFmtId="44" fontId="64" fillId="0" borderId="24" xfId="73" applyFont="1" applyBorder="1" applyAlignment="1">
      <alignment vertical="center" wrapText="1"/>
    </xf>
    <xf numFmtId="0" fontId="64" fillId="0" borderId="31" xfId="0" applyFont="1" applyBorder="1" applyAlignment="1">
      <alignment horizontal="center" vertical="center" wrapText="1"/>
    </xf>
    <xf numFmtId="44" fontId="64" fillId="0" borderId="31" xfId="73" applyFont="1" applyBorder="1" applyAlignment="1">
      <alignment vertical="center" wrapText="1"/>
    </xf>
    <xf numFmtId="44" fontId="64" fillId="0" borderId="10" xfId="73" applyFont="1" applyFill="1" applyBorder="1" applyAlignment="1">
      <alignment horizontal="right"/>
    </xf>
    <xf numFmtId="2" fontId="64" fillId="0" borderId="10" xfId="0" applyNumberFormat="1" applyFont="1" applyBorder="1" applyAlignment="1">
      <alignment vertical="center" wrapText="1"/>
    </xf>
    <xf numFmtId="0" fontId="68" fillId="0" borderId="0" xfId="0" applyFont="1" applyAlignment="1">
      <alignment/>
    </xf>
    <xf numFmtId="170" fontId="64" fillId="0" borderId="0" xfId="0" applyNumberFormat="1" applyFont="1" applyAlignment="1">
      <alignment horizontal="right"/>
    </xf>
    <xf numFmtId="0" fontId="68" fillId="37" borderId="10" xfId="0" applyFont="1" applyFill="1" applyBorder="1" applyAlignment="1">
      <alignment horizontal="center" vertical="center"/>
    </xf>
    <xf numFmtId="170" fontId="68" fillId="37" borderId="10" xfId="0" applyNumberFormat="1" applyFont="1" applyFill="1" applyBorder="1" applyAlignment="1">
      <alignment horizontal="center" vertical="center" wrapText="1"/>
    </xf>
    <xf numFmtId="170" fontId="68" fillId="37" borderId="11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vertical="center" wrapText="1"/>
    </xf>
    <xf numFmtId="170" fontId="68" fillId="0" borderId="20" xfId="0" applyNumberFormat="1" applyFont="1" applyFill="1" applyBorder="1" applyAlignment="1">
      <alignment vertical="center"/>
    </xf>
    <xf numFmtId="170" fontId="64" fillId="0" borderId="0" xfId="0" applyNumberFormat="1" applyFont="1" applyFill="1" applyAlignment="1">
      <alignment/>
    </xf>
    <xf numFmtId="0" fontId="74" fillId="37" borderId="20" xfId="0" applyFont="1" applyFill="1" applyBorder="1" applyAlignment="1">
      <alignment horizontal="left" vertical="center"/>
    </xf>
    <xf numFmtId="0" fontId="64" fillId="37" borderId="21" xfId="0" applyFont="1" applyFill="1" applyBorder="1" applyAlignment="1">
      <alignment horizontal="left"/>
    </xf>
    <xf numFmtId="0" fontId="64" fillId="37" borderId="22" xfId="0" applyFont="1" applyFill="1" applyBorder="1" applyAlignment="1">
      <alignment horizontal="left"/>
    </xf>
    <xf numFmtId="0" fontId="68" fillId="0" borderId="10" xfId="58" applyFont="1" applyFill="1" applyBorder="1" applyAlignment="1">
      <alignment horizontal="center" vertical="center"/>
      <protection/>
    </xf>
    <xf numFmtId="0" fontId="68" fillId="0" borderId="12" xfId="58" applyNumberFormat="1" applyFont="1" applyFill="1" applyBorder="1" applyAlignment="1">
      <alignment horizontal="center" vertical="center" wrapText="1"/>
      <protection/>
    </xf>
    <xf numFmtId="44" fontId="68" fillId="0" borderId="12" xfId="58" applyNumberFormat="1" applyFont="1" applyFill="1" applyBorder="1" applyAlignment="1">
      <alignment horizontal="center" vertical="center" wrapText="1"/>
      <protection/>
    </xf>
    <xf numFmtId="0" fontId="64" fillId="0" borderId="11" xfId="58" applyFont="1" applyFill="1" applyBorder="1" applyAlignment="1">
      <alignment horizontal="center" vertical="center"/>
      <protection/>
    </xf>
    <xf numFmtId="0" fontId="68" fillId="0" borderId="10" xfId="59" applyFont="1" applyFill="1" applyBorder="1" applyAlignment="1">
      <alignment horizontal="center" vertical="center"/>
      <protection/>
    </xf>
    <xf numFmtId="0" fontId="68" fillId="0" borderId="10" xfId="59" applyNumberFormat="1" applyFont="1" applyFill="1" applyBorder="1" applyAlignment="1">
      <alignment horizontal="center" vertical="center" wrapText="1"/>
      <protection/>
    </xf>
    <xf numFmtId="181" fontId="68" fillId="0" borderId="10" xfId="59" applyNumberFormat="1" applyFont="1" applyFill="1" applyBorder="1" applyAlignment="1">
      <alignment horizontal="center" vertical="center" wrapText="1"/>
      <protection/>
    </xf>
    <xf numFmtId="0" fontId="64" fillId="0" borderId="12" xfId="59" applyFont="1" applyFill="1" applyBorder="1" applyAlignment="1">
      <alignment horizontal="center" vertical="center" wrapText="1"/>
      <protection/>
    </xf>
    <xf numFmtId="0" fontId="64" fillId="38" borderId="33" xfId="59" applyFont="1" applyFill="1" applyBorder="1" applyAlignment="1">
      <alignment horizontal="center" vertical="center"/>
      <protection/>
    </xf>
    <xf numFmtId="193" fontId="64" fillId="0" borderId="24" xfId="81" applyNumberFormat="1" applyFont="1" applyFill="1" applyBorder="1" applyAlignment="1" applyProtection="1">
      <alignment vertical="center"/>
      <protection/>
    </xf>
    <xf numFmtId="181" fontId="64" fillId="0" borderId="24" xfId="81" applyFont="1" applyFill="1" applyBorder="1" applyAlignment="1" applyProtection="1">
      <alignment vertical="center"/>
      <protection/>
    </xf>
    <xf numFmtId="0" fontId="64" fillId="0" borderId="13" xfId="59" applyFont="1" applyFill="1" applyBorder="1" applyAlignment="1">
      <alignment horizontal="center" vertical="center" wrapText="1"/>
      <protection/>
    </xf>
    <xf numFmtId="0" fontId="64" fillId="0" borderId="34" xfId="59" applyFont="1" applyBorder="1" applyAlignment="1">
      <alignment horizontal="center" vertical="center"/>
      <protection/>
    </xf>
    <xf numFmtId="193" fontId="64" fillId="0" borderId="35" xfId="81" applyNumberFormat="1" applyFont="1" applyFill="1" applyBorder="1" applyAlignment="1" applyProtection="1">
      <alignment vertical="center"/>
      <protection/>
    </xf>
    <xf numFmtId="181" fontId="64" fillId="0" borderId="31" xfId="81" applyFont="1" applyFill="1" applyBorder="1" applyAlignment="1" applyProtection="1">
      <alignment vertical="center"/>
      <protection/>
    </xf>
    <xf numFmtId="181" fontId="68" fillId="0" borderId="19" xfId="59" applyNumberFormat="1" applyFont="1" applyFill="1" applyBorder="1" applyAlignment="1">
      <alignment horizontal="center"/>
      <protection/>
    </xf>
    <xf numFmtId="181" fontId="68" fillId="0" borderId="36" xfId="59" applyNumberFormat="1" applyFont="1" applyFill="1" applyBorder="1" applyAlignment="1">
      <alignment horizontal="center"/>
      <protection/>
    </xf>
    <xf numFmtId="0" fontId="68" fillId="0" borderId="10" xfId="58" applyNumberFormat="1" applyFont="1" applyFill="1" applyBorder="1" applyAlignment="1">
      <alignment horizontal="center" vertical="center" wrapText="1"/>
      <protection/>
    </xf>
    <xf numFmtId="44" fontId="68" fillId="0" borderId="10" xfId="58" applyNumberFormat="1" applyFont="1" applyFill="1" applyBorder="1" applyAlignment="1">
      <alignment horizontal="center" vertical="center" wrapText="1"/>
      <protection/>
    </xf>
    <xf numFmtId="0" fontId="64" fillId="0" borderId="24" xfId="58" applyFont="1" applyBorder="1" applyAlignment="1">
      <alignment horizontal="left" vertical="center"/>
      <protection/>
    </xf>
    <xf numFmtId="180" fontId="64" fillId="0" borderId="24" xfId="58" applyNumberFormat="1" applyFont="1" applyBorder="1">
      <alignment/>
      <protection/>
    </xf>
    <xf numFmtId="180" fontId="64" fillId="0" borderId="24" xfId="58" applyNumberFormat="1" applyFont="1" applyBorder="1" applyAlignment="1">
      <alignment horizontal="center"/>
      <protection/>
    </xf>
    <xf numFmtId="0" fontId="64" fillId="0" borderId="10" xfId="58" applyFont="1" applyBorder="1" applyAlignment="1">
      <alignment horizontal="left" vertical="center"/>
      <protection/>
    </xf>
    <xf numFmtId="44" fontId="64" fillId="0" borderId="10" xfId="78" applyFont="1" applyBorder="1" applyAlignment="1">
      <alignment vertical="center"/>
    </xf>
    <xf numFmtId="44" fontId="64" fillId="0" borderId="10" xfId="78" applyFont="1" applyBorder="1" applyAlignment="1">
      <alignment horizontal="center" vertical="center"/>
    </xf>
    <xf numFmtId="0" fontId="64" fillId="38" borderId="31" xfId="58" applyFont="1" applyFill="1" applyBorder="1" applyAlignment="1">
      <alignment horizontal="left" vertical="center"/>
      <protection/>
    </xf>
    <xf numFmtId="44" fontId="64" fillId="0" borderId="31" xfId="78" applyFont="1" applyFill="1" applyBorder="1" applyAlignment="1">
      <alignment vertical="center"/>
    </xf>
    <xf numFmtId="44" fontId="64" fillId="0" borderId="31" xfId="78" applyFont="1" applyFill="1" applyBorder="1" applyAlignment="1">
      <alignment horizontal="center" vertical="center"/>
    </xf>
    <xf numFmtId="0" fontId="64" fillId="0" borderId="31" xfId="58" applyFont="1" applyBorder="1" applyAlignment="1">
      <alignment horizontal="left" vertical="center"/>
      <protection/>
    </xf>
    <xf numFmtId="0" fontId="64" fillId="0" borderId="13" xfId="58" applyFont="1" applyBorder="1" applyAlignment="1">
      <alignment horizontal="left" vertical="center"/>
      <protection/>
    </xf>
    <xf numFmtId="44" fontId="64" fillId="0" borderId="13" xfId="78" applyFont="1" applyBorder="1" applyAlignment="1">
      <alignment vertical="center"/>
    </xf>
    <xf numFmtId="44" fontId="64" fillId="0" borderId="10" xfId="78" applyFont="1" applyFill="1" applyBorder="1" applyAlignment="1">
      <alignment vertical="center"/>
    </xf>
    <xf numFmtId="44" fontId="64" fillId="0" borderId="10" xfId="78" applyFont="1" applyFill="1" applyBorder="1" applyAlignment="1">
      <alignment horizontal="center" vertical="center"/>
    </xf>
    <xf numFmtId="8" fontId="64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horizontal="right"/>
    </xf>
    <xf numFmtId="44" fontId="68" fillId="0" borderId="19" xfId="0" applyNumberFormat="1" applyFont="1" applyBorder="1" applyAlignment="1">
      <alignment/>
    </xf>
    <xf numFmtId="44" fontId="64" fillId="35" borderId="10" xfId="73" applyFont="1" applyFill="1" applyBorder="1" applyAlignment="1" applyProtection="1">
      <alignment horizontal="right" vertical="top"/>
      <protection locked="0"/>
    </xf>
    <xf numFmtId="44" fontId="75" fillId="35" borderId="10" xfId="73" applyFont="1" applyFill="1" applyBorder="1" applyAlignment="1" applyProtection="1">
      <alignment horizontal="right" vertical="top"/>
      <protection locked="0"/>
    </xf>
    <xf numFmtId="0" fontId="64" fillId="35" borderId="10" xfId="61" applyFont="1" applyFill="1" applyBorder="1" applyAlignment="1" applyProtection="1">
      <alignment horizontal="left" vertical="top"/>
      <protection locked="0"/>
    </xf>
    <xf numFmtId="0" fontId="64" fillId="35" borderId="10" xfId="61" applyFont="1" applyFill="1" applyBorder="1" applyAlignment="1" applyProtection="1">
      <alignment horizontal="center" vertical="top"/>
      <protection locked="0"/>
    </xf>
    <xf numFmtId="14" fontId="64" fillId="35" borderId="10" xfId="61" applyNumberFormat="1" applyFont="1" applyFill="1" applyBorder="1" applyAlignment="1" applyProtection="1">
      <alignment horizontal="center" vertical="top"/>
      <protection locked="0"/>
    </xf>
    <xf numFmtId="0" fontId="75" fillId="35" borderId="10" xfId="61" applyFont="1" applyFill="1" applyBorder="1" applyAlignment="1" applyProtection="1">
      <alignment horizontal="left" vertical="top"/>
      <protection locked="0"/>
    </xf>
    <xf numFmtId="0" fontId="75" fillId="35" borderId="10" xfId="61" applyFont="1" applyFill="1" applyBorder="1" applyAlignment="1" applyProtection="1">
      <alignment horizontal="center" vertical="top"/>
      <protection locked="0"/>
    </xf>
    <xf numFmtId="44" fontId="64" fillId="0" borderId="10" xfId="0" applyNumberFormat="1" applyFont="1" applyBorder="1" applyAlignment="1">
      <alignment/>
    </xf>
    <xf numFmtId="175" fontId="64" fillId="0" borderId="0" xfId="0" applyNumberFormat="1" applyFont="1" applyBorder="1" applyAlignment="1">
      <alignment/>
    </xf>
    <xf numFmtId="44" fontId="68" fillId="0" borderId="0" xfId="58" applyNumberFormat="1" applyFont="1" applyFill="1" applyBorder="1" applyAlignment="1">
      <alignment horizontal="center"/>
      <protection/>
    </xf>
    <xf numFmtId="181" fontId="68" fillId="0" borderId="22" xfId="59" applyNumberFormat="1" applyFont="1" applyFill="1" applyBorder="1" applyAlignment="1">
      <alignment horizontal="center"/>
      <protection/>
    </xf>
    <xf numFmtId="181" fontId="68" fillId="0" borderId="0" xfId="59" applyNumberFormat="1" applyFont="1" applyFill="1" applyBorder="1" applyAlignment="1">
      <alignment horizontal="center"/>
      <protection/>
    </xf>
    <xf numFmtId="44" fontId="68" fillId="0" borderId="0" xfId="0" applyNumberFormat="1" applyFont="1" applyBorder="1" applyAlignment="1">
      <alignment/>
    </xf>
    <xf numFmtId="0" fontId="64" fillId="0" borderId="11" xfId="58" applyFont="1" applyBorder="1" applyAlignment="1">
      <alignment horizontal="center" vertical="center" wrapText="1"/>
      <protection/>
    </xf>
    <xf numFmtId="0" fontId="64" fillId="38" borderId="37" xfId="58" applyFont="1" applyFill="1" applyBorder="1" applyAlignment="1">
      <alignment horizontal="center" vertical="center" wrapText="1"/>
      <protection/>
    </xf>
    <xf numFmtId="0" fontId="64" fillId="0" borderId="37" xfId="58" applyFont="1" applyBorder="1" applyAlignment="1">
      <alignment horizontal="center" vertical="center" wrapText="1"/>
      <protection/>
    </xf>
    <xf numFmtId="0" fontId="64" fillId="0" borderId="34" xfId="58" applyFont="1" applyBorder="1" applyAlignment="1">
      <alignment horizontal="center" vertical="center" wrapText="1"/>
      <protection/>
    </xf>
    <xf numFmtId="44" fontId="68" fillId="0" borderId="18" xfId="58" applyNumberFormat="1" applyFont="1" applyFill="1" applyBorder="1" applyAlignment="1">
      <alignment horizontal="center"/>
      <protection/>
    </xf>
    <xf numFmtId="0" fontId="64" fillId="0" borderId="38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68" fillId="37" borderId="15" xfId="0" applyFont="1" applyFill="1" applyBorder="1" applyAlignment="1">
      <alignment horizontal="left" vertical="center" wrapText="1"/>
    </xf>
    <xf numFmtId="0" fontId="68" fillId="37" borderId="16" xfId="0" applyFont="1" applyFill="1" applyBorder="1" applyAlignment="1">
      <alignment horizontal="left" vertical="center" wrapText="1"/>
    </xf>
    <xf numFmtId="0" fontId="68" fillId="37" borderId="17" xfId="0" applyFont="1" applyFill="1" applyBorder="1" applyAlignment="1">
      <alignment horizontal="left" vertical="center" wrapText="1"/>
    </xf>
    <xf numFmtId="2" fontId="68" fillId="0" borderId="41" xfId="0" applyNumberFormat="1" applyFont="1" applyBorder="1" applyAlignment="1">
      <alignment horizontal="center" vertical="center" wrapText="1"/>
    </xf>
    <xf numFmtId="2" fontId="68" fillId="0" borderId="42" xfId="0" applyNumberFormat="1" applyFont="1" applyBorder="1" applyAlignment="1">
      <alignment horizontal="center" vertical="center" wrapText="1"/>
    </xf>
    <xf numFmtId="2" fontId="68" fillId="0" borderId="28" xfId="0" applyNumberFormat="1" applyFont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170" fontId="68" fillId="0" borderId="42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26" xfId="0" applyNumberFormat="1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170" fontId="68" fillId="0" borderId="30" xfId="0" applyNumberFormat="1" applyFont="1" applyFill="1" applyBorder="1" applyAlignment="1">
      <alignment horizontal="center" vertical="center" wrapText="1"/>
    </xf>
    <xf numFmtId="170" fontId="68" fillId="0" borderId="43" xfId="0" applyNumberFormat="1" applyFont="1" applyFill="1" applyBorder="1" applyAlignment="1">
      <alignment horizontal="center" vertical="center" wrapText="1"/>
    </xf>
    <xf numFmtId="170" fontId="68" fillId="0" borderId="44" xfId="0" applyNumberFormat="1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4" fontId="64" fillId="0" borderId="39" xfId="76" applyFont="1" applyFill="1" applyBorder="1" applyAlignment="1">
      <alignment horizontal="center" vertical="center" wrapText="1"/>
    </xf>
    <xf numFmtId="44" fontId="64" fillId="0" borderId="12" xfId="76" applyFont="1" applyFill="1" applyBorder="1" applyAlignment="1">
      <alignment horizontal="center" vertical="center" wrapText="1"/>
    </xf>
    <xf numFmtId="0" fontId="68" fillId="37" borderId="39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170" fontId="68" fillId="0" borderId="48" xfId="0" applyNumberFormat="1" applyFont="1" applyFill="1" applyBorder="1" applyAlignment="1">
      <alignment horizontal="center" vertical="center" wrapText="1"/>
    </xf>
    <xf numFmtId="170" fontId="68" fillId="0" borderId="49" xfId="0" applyNumberFormat="1" applyFont="1" applyFill="1" applyBorder="1" applyAlignment="1">
      <alignment horizontal="center" vertical="center" wrapText="1"/>
    </xf>
    <xf numFmtId="170" fontId="68" fillId="0" borderId="50" xfId="0" applyNumberFormat="1" applyFont="1" applyFill="1" applyBorder="1" applyAlignment="1">
      <alignment horizontal="center" vertical="center" wrapText="1"/>
    </xf>
    <xf numFmtId="170" fontId="68" fillId="0" borderId="10" xfId="0" applyNumberFormat="1" applyFont="1" applyFill="1" applyBorder="1" applyAlignment="1">
      <alignment horizontal="center" vertical="center" wrapText="1"/>
    </xf>
    <xf numFmtId="170" fontId="68" fillId="0" borderId="11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37" borderId="20" xfId="0" applyFont="1" applyFill="1" applyBorder="1" applyAlignment="1">
      <alignment horizontal="left" vertical="center" wrapText="1"/>
    </xf>
    <xf numFmtId="0" fontId="68" fillId="37" borderId="21" xfId="0" applyFont="1" applyFill="1" applyBorder="1" applyAlignment="1">
      <alignment horizontal="left" vertical="center" wrapText="1"/>
    </xf>
    <xf numFmtId="0" fontId="68" fillId="37" borderId="51" xfId="0" applyFont="1" applyFill="1" applyBorder="1" applyAlignment="1">
      <alignment horizontal="left" vertical="center" wrapText="1"/>
    </xf>
    <xf numFmtId="0" fontId="68" fillId="37" borderId="22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4" fillId="33" borderId="13" xfId="0" applyNumberFormat="1" applyFont="1" applyFill="1" applyBorder="1" applyAlignment="1">
      <alignment horizontal="center" vertical="center" wrapText="1"/>
    </xf>
    <xf numFmtId="0" fontId="64" fillId="33" borderId="18" xfId="0" applyNumberFormat="1" applyFont="1" applyFill="1" applyBorder="1" applyAlignment="1">
      <alignment horizontal="center" vertical="center" wrapText="1"/>
    </xf>
    <xf numFmtId="0" fontId="64" fillId="33" borderId="40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20" xfId="60" applyFont="1" applyFill="1" applyBorder="1" applyAlignment="1">
      <alignment horizontal="center" vertical="center" wrapText="1"/>
      <protection/>
    </xf>
    <xf numFmtId="0" fontId="68" fillId="0" borderId="52" xfId="60" applyFont="1" applyFill="1" applyBorder="1" applyAlignment="1">
      <alignment horizontal="center" vertical="center" wrapText="1"/>
      <protection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52" xfId="0" applyFont="1" applyFill="1" applyBorder="1" applyAlignment="1">
      <alignment horizontal="center" vertical="center" wrapText="1"/>
    </xf>
    <xf numFmtId="0" fontId="68" fillId="33" borderId="20" xfId="60" applyFont="1" applyFill="1" applyBorder="1" applyAlignment="1">
      <alignment horizontal="center" vertical="center" wrapText="1"/>
      <protection/>
    </xf>
    <xf numFmtId="0" fontId="68" fillId="33" borderId="52" xfId="60" applyFont="1" applyFill="1" applyBorder="1" applyAlignment="1">
      <alignment horizontal="center" vertical="center" wrapText="1"/>
      <protection/>
    </xf>
    <xf numFmtId="0" fontId="68" fillId="37" borderId="20" xfId="60" applyFont="1" applyFill="1" applyBorder="1" applyAlignment="1">
      <alignment horizontal="left" vertical="center" wrapText="1"/>
      <protection/>
    </xf>
    <xf numFmtId="0" fontId="68" fillId="37" borderId="21" xfId="60" applyFont="1" applyFill="1" applyBorder="1" applyAlignment="1">
      <alignment horizontal="left" vertical="center" wrapText="1"/>
      <protection/>
    </xf>
    <xf numFmtId="0" fontId="68" fillId="37" borderId="22" xfId="60" applyFont="1" applyFill="1" applyBorder="1" applyAlignment="1">
      <alignment horizontal="left" vertical="center" wrapText="1"/>
      <protection/>
    </xf>
    <xf numFmtId="0" fontId="68" fillId="0" borderId="22" xfId="60" applyFont="1" applyFill="1" applyBorder="1" applyAlignment="1">
      <alignment horizontal="center" vertical="center" wrapText="1"/>
      <protection/>
    </xf>
    <xf numFmtId="0" fontId="68" fillId="37" borderId="15" xfId="60" applyFont="1" applyFill="1" applyBorder="1" applyAlignment="1">
      <alignment horizontal="left" vertical="center" wrapText="1"/>
      <protection/>
    </xf>
    <xf numFmtId="0" fontId="68" fillId="37" borderId="16" xfId="60" applyFont="1" applyFill="1" applyBorder="1" applyAlignment="1">
      <alignment horizontal="left" vertical="center" wrapText="1"/>
      <protection/>
    </xf>
    <xf numFmtId="0" fontId="68" fillId="37" borderId="17" xfId="60" applyFont="1" applyFill="1" applyBorder="1" applyAlignment="1">
      <alignment horizontal="left" vertical="center" wrapText="1"/>
      <protection/>
    </xf>
    <xf numFmtId="0" fontId="64" fillId="0" borderId="39" xfId="60" applyFont="1" applyFill="1" applyBorder="1" applyAlignment="1">
      <alignment horizontal="center" vertical="center" wrapText="1"/>
      <protection/>
    </xf>
    <xf numFmtId="0" fontId="64" fillId="0" borderId="18" xfId="60" applyFont="1" applyFill="1" applyBorder="1" applyAlignment="1">
      <alignment horizontal="center" vertical="center" wrapText="1"/>
      <protection/>
    </xf>
    <xf numFmtId="0" fontId="64" fillId="0" borderId="40" xfId="60" applyFont="1" applyFill="1" applyBorder="1" applyAlignment="1">
      <alignment horizontal="center" vertical="center" wrapText="1"/>
      <protection/>
    </xf>
    <xf numFmtId="0" fontId="68" fillId="0" borderId="53" xfId="60" applyFont="1" applyFill="1" applyBorder="1" applyAlignment="1">
      <alignment horizontal="center" vertical="center" wrapText="1"/>
      <protection/>
    </xf>
    <xf numFmtId="0" fontId="68" fillId="0" borderId="54" xfId="60" applyFont="1" applyFill="1" applyBorder="1" applyAlignment="1">
      <alignment horizontal="center" vertical="center" wrapText="1"/>
      <protection/>
    </xf>
    <xf numFmtId="0" fontId="64" fillId="0" borderId="55" xfId="0" applyFont="1" applyBorder="1" applyAlignment="1">
      <alignment horizontal="center"/>
    </xf>
    <xf numFmtId="0" fontId="76" fillId="0" borderId="11" xfId="60" applyFont="1" applyFill="1" applyBorder="1" applyAlignment="1">
      <alignment horizontal="center" vertical="center" wrapText="1"/>
      <protection/>
    </xf>
    <xf numFmtId="0" fontId="76" fillId="0" borderId="32" xfId="60" applyFont="1" applyFill="1" applyBorder="1" applyAlignment="1">
      <alignment horizontal="center" vertical="center" wrapText="1"/>
      <protection/>
    </xf>
    <xf numFmtId="0" fontId="76" fillId="0" borderId="14" xfId="60" applyFont="1" applyFill="1" applyBorder="1" applyAlignment="1">
      <alignment horizontal="center" vertical="center" wrapText="1"/>
      <protection/>
    </xf>
    <xf numFmtId="0" fontId="76" fillId="0" borderId="56" xfId="60" applyFont="1" applyFill="1" applyBorder="1" applyAlignment="1">
      <alignment horizontal="center" vertical="center" wrapText="1"/>
      <protection/>
    </xf>
    <xf numFmtId="0" fontId="76" fillId="0" borderId="55" xfId="60" applyFont="1" applyFill="1" applyBorder="1" applyAlignment="1">
      <alignment horizontal="center" vertical="center" wrapText="1"/>
      <protection/>
    </xf>
    <xf numFmtId="0" fontId="76" fillId="0" borderId="57" xfId="60" applyFont="1" applyFill="1" applyBorder="1" applyAlignment="1">
      <alignment horizontal="center" vertical="center" wrapText="1"/>
      <protection/>
    </xf>
    <xf numFmtId="0" fontId="76" fillId="0" borderId="10" xfId="60" applyFont="1" applyFill="1" applyBorder="1" applyAlignment="1">
      <alignment horizontal="center" vertical="center" wrapText="1"/>
      <protection/>
    </xf>
    <xf numFmtId="0" fontId="76" fillId="0" borderId="58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44" fontId="64" fillId="33" borderId="10" xfId="78" applyFont="1" applyFill="1" applyBorder="1" applyAlignment="1">
      <alignment horizontal="left" vertical="center" wrapText="1"/>
    </xf>
    <xf numFmtId="0" fontId="74" fillId="37" borderId="20" xfId="0" applyFont="1" applyFill="1" applyBorder="1" applyAlignment="1">
      <alignment horizontal="left" vertical="center"/>
    </xf>
    <xf numFmtId="0" fontId="74" fillId="37" borderId="21" xfId="0" applyFont="1" applyFill="1" applyBorder="1" applyAlignment="1">
      <alignment horizontal="left" vertical="center"/>
    </xf>
    <xf numFmtId="0" fontId="74" fillId="37" borderId="22" xfId="0" applyFont="1" applyFill="1" applyBorder="1" applyAlignment="1">
      <alignment horizontal="left" vertical="center"/>
    </xf>
    <xf numFmtId="0" fontId="68" fillId="0" borderId="20" xfId="59" applyNumberFormat="1" applyFont="1" applyFill="1" applyBorder="1" applyAlignment="1">
      <alignment horizontal="center"/>
      <protection/>
    </xf>
    <xf numFmtId="0" fontId="68" fillId="0" borderId="21" xfId="59" applyNumberFormat="1" applyFont="1" applyFill="1" applyBorder="1" applyAlignment="1">
      <alignment horizontal="center"/>
      <protection/>
    </xf>
    <xf numFmtId="0" fontId="68" fillId="0" borderId="59" xfId="58" applyFont="1" applyFill="1" applyBorder="1" applyAlignment="1">
      <alignment horizontal="center"/>
      <protection/>
    </xf>
    <xf numFmtId="0" fontId="68" fillId="0" borderId="51" xfId="58" applyFont="1" applyFill="1" applyBorder="1" applyAlignment="1">
      <alignment horizontal="center"/>
      <protection/>
    </xf>
    <xf numFmtId="0" fontId="68" fillId="0" borderId="12" xfId="0" applyFont="1" applyBorder="1" applyAlignment="1">
      <alignment horizont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6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/>
    </xf>
    <xf numFmtId="0" fontId="1" fillId="37" borderId="32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37" borderId="11" xfId="0" applyFont="1" applyFill="1" applyBorder="1" applyAlignment="1">
      <alignment horizontal="left" vertical="center"/>
    </xf>
    <xf numFmtId="0" fontId="1" fillId="37" borderId="32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64" fillId="33" borderId="10" xfId="78" applyNumberFormat="1" applyFont="1" applyFill="1" applyBorder="1" applyAlignment="1">
      <alignment horizontal="center" vertical="center"/>
    </xf>
    <xf numFmtId="49" fontId="64" fillId="33" borderId="24" xfId="81" applyNumberFormat="1" applyFont="1" applyFill="1" applyBorder="1" applyAlignment="1" applyProtection="1">
      <alignment horizontal="center" vertical="center"/>
      <protection/>
    </xf>
    <xf numFmtId="49" fontId="64" fillId="33" borderId="35" xfId="81" applyNumberFormat="1" applyFont="1" applyFill="1" applyBorder="1" applyAlignment="1" applyProtection="1">
      <alignment horizontal="center" vertical="center"/>
      <protection/>
    </xf>
    <xf numFmtId="0" fontId="0" fillId="0" borderId="24" xfId="78" applyNumberFormat="1" applyFont="1" applyFill="1" applyBorder="1" applyAlignment="1">
      <alignment horizontal="center" vertical="center"/>
    </xf>
    <xf numFmtId="0" fontId="0" fillId="0" borderId="10" xfId="78" applyNumberFormat="1" applyFont="1" applyBorder="1" applyAlignment="1">
      <alignment horizontal="center" vertical="center"/>
    </xf>
    <xf numFmtId="0" fontId="0" fillId="0" borderId="31" xfId="78" applyNumberFormat="1" applyFont="1" applyFill="1" applyBorder="1" applyAlignment="1">
      <alignment horizontal="center" vertical="center"/>
    </xf>
    <xf numFmtId="0" fontId="0" fillId="0" borderId="13" xfId="78" applyNumberFormat="1" applyFont="1" applyBorder="1" applyAlignment="1">
      <alignment horizontal="center" vertical="center"/>
    </xf>
    <xf numFmtId="0" fontId="0" fillId="0" borderId="10" xfId="78" applyNumberFormat="1" applyFont="1" applyFill="1" applyBorder="1" applyAlignment="1">
      <alignment horizontal="center" vertical="center"/>
    </xf>
    <xf numFmtId="44" fontId="68" fillId="0" borderId="19" xfId="58" applyNumberFormat="1" applyFont="1" applyFill="1" applyBorder="1" applyAlignment="1">
      <alignment horizontal="center"/>
      <protection/>
    </xf>
  </cellXfs>
  <cellStyles count="10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10" xfId="75"/>
    <cellStyle name="Walutowy 11" xfId="76"/>
    <cellStyle name="Walutowy 12" xfId="77"/>
    <cellStyle name="Walutowy 2" xfId="78"/>
    <cellStyle name="Walutowy 2 10" xfId="79"/>
    <cellStyle name="Walutowy 2 10 2" xfId="80"/>
    <cellStyle name="Walutowy 2 11" xfId="81"/>
    <cellStyle name="Walutowy 2 12" xfId="82"/>
    <cellStyle name="Walutowy 2 13" xfId="83"/>
    <cellStyle name="Walutowy 2 2" xfId="84"/>
    <cellStyle name="Walutowy 2 2 2" xfId="85"/>
    <cellStyle name="Walutowy 2 3" xfId="86"/>
    <cellStyle name="Walutowy 2 3 2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6 2" xfId="93"/>
    <cellStyle name="Walutowy 2 7" xfId="94"/>
    <cellStyle name="Walutowy 2 7 2" xfId="95"/>
    <cellStyle name="Walutowy 2 8" xfId="96"/>
    <cellStyle name="Walutowy 2 8 2" xfId="97"/>
    <cellStyle name="Walutowy 2 9" xfId="98"/>
    <cellStyle name="Walutowy 2 9 2" xfId="99"/>
    <cellStyle name="Walutowy 3" xfId="100"/>
    <cellStyle name="Walutowy 3 2" xfId="101"/>
    <cellStyle name="Walutowy 3 2 2" xfId="102"/>
    <cellStyle name="Walutowy 3 3" xfId="103"/>
    <cellStyle name="Walutowy 4" xfId="104"/>
    <cellStyle name="Walutowy 4 2" xfId="105"/>
    <cellStyle name="Walutowy 5" xfId="106"/>
    <cellStyle name="Walutowy 5 2" xfId="107"/>
    <cellStyle name="Walutowy 6" xfId="108"/>
    <cellStyle name="Walutowy 6 2" xfId="109"/>
    <cellStyle name="Walutowy 7" xfId="110"/>
    <cellStyle name="Walutowy 7 2" xfId="111"/>
    <cellStyle name="Walutowy 8" xfId="112"/>
    <cellStyle name="Walutowy 8 2" xfId="113"/>
    <cellStyle name="Walutowy 9" xfId="114"/>
    <cellStyle name="Walutowy 9 2" xfId="115"/>
    <cellStyle name="Zły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ytowalna\Edytowalna\UBEZPIECZENIE%202018%20MAXIMUS%20BRO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"/>
      <sheetName val="budynki"/>
      <sheetName val="elektronika"/>
      <sheetName val="śr. trwałe"/>
      <sheetName val="gotówka"/>
      <sheetName val="pojazdy"/>
      <sheetName val="szkody"/>
      <sheetName val="maszyny"/>
      <sheetName val="lokalizacje"/>
    </sheetNames>
    <sheetDataSet>
      <sheetData sheetId="2">
        <row r="53">
          <cell r="B53" t="str">
            <v>Zestaw nagłośnieniowy</v>
          </cell>
          <cell r="C53">
            <v>2015</v>
          </cell>
          <cell r="D53">
            <v>1716.99</v>
          </cell>
        </row>
        <row r="54">
          <cell r="B54" t="str">
            <v>Komputer</v>
          </cell>
          <cell r="C54">
            <v>2015</v>
          </cell>
          <cell r="D54">
            <v>2656</v>
          </cell>
        </row>
        <row r="55">
          <cell r="B55" t="str">
            <v>Monitor płaski</v>
          </cell>
          <cell r="C55">
            <v>2015</v>
          </cell>
          <cell r="D55">
            <v>919</v>
          </cell>
        </row>
        <row r="57">
          <cell r="B57" t="str">
            <v>Zasilacz UPS</v>
          </cell>
          <cell r="C57">
            <v>2015</v>
          </cell>
          <cell r="D57">
            <v>2130.36</v>
          </cell>
        </row>
        <row r="58">
          <cell r="B58" t="str">
            <v>Niszczarka </v>
          </cell>
          <cell r="C58">
            <v>2015</v>
          </cell>
          <cell r="D58">
            <v>387.78</v>
          </cell>
        </row>
        <row r="59">
          <cell r="B59" t="str">
            <v>Urządzenie wielofunkcyjne BROTHER</v>
          </cell>
          <cell r="C59">
            <v>2016</v>
          </cell>
          <cell r="D59">
            <v>585.42</v>
          </cell>
        </row>
        <row r="60">
          <cell r="B60" t="str">
            <v>Urządzenie wielofunkcyjne</v>
          </cell>
          <cell r="C60">
            <v>2016</v>
          </cell>
          <cell r="D60">
            <v>599</v>
          </cell>
        </row>
        <row r="61">
          <cell r="B61" t="str">
            <v>Urzadzenie wielofunkcyjne laserowe</v>
          </cell>
          <cell r="C61">
            <v>2016</v>
          </cell>
          <cell r="D61">
            <v>999</v>
          </cell>
        </row>
        <row r="62">
          <cell r="B62" t="str">
            <v>Drukarka laserjet</v>
          </cell>
          <cell r="C62">
            <v>2016</v>
          </cell>
          <cell r="D62">
            <v>1060.5</v>
          </cell>
        </row>
        <row r="63">
          <cell r="B63" t="str">
            <v>Drukarka laserjet</v>
          </cell>
          <cell r="C63">
            <v>2016</v>
          </cell>
          <cell r="D63">
            <v>1060.5</v>
          </cell>
        </row>
        <row r="64">
          <cell r="B64" t="str">
            <v>Laptop Lenovo</v>
          </cell>
          <cell r="C64">
            <v>2016</v>
          </cell>
          <cell r="D64">
            <v>2879</v>
          </cell>
        </row>
        <row r="65">
          <cell r="B65" t="str">
            <v>Zestaw komputerowy</v>
          </cell>
          <cell r="C65">
            <v>2016</v>
          </cell>
          <cell r="D65">
            <v>2850</v>
          </cell>
        </row>
        <row r="66">
          <cell r="B66" t="str">
            <v>Niszczarka dokumentów</v>
          </cell>
          <cell r="C66">
            <v>2016</v>
          </cell>
          <cell r="D66">
            <v>3382.5</v>
          </cell>
        </row>
        <row r="67">
          <cell r="B67" t="str">
            <v>Projektor multimedialny benq</v>
          </cell>
          <cell r="C67">
            <v>2016</v>
          </cell>
          <cell r="D67">
            <v>2749</v>
          </cell>
        </row>
        <row r="69">
          <cell r="B69" t="str">
            <v>Drukarka</v>
          </cell>
          <cell r="C69">
            <v>2017</v>
          </cell>
          <cell r="D69">
            <v>3493</v>
          </cell>
        </row>
        <row r="70">
          <cell r="B70" t="str">
            <v>Tablet</v>
          </cell>
          <cell r="C70">
            <v>2017</v>
          </cell>
          <cell r="D70">
            <v>2345</v>
          </cell>
        </row>
        <row r="71">
          <cell r="B71" t="str">
            <v>Komputer</v>
          </cell>
          <cell r="C71">
            <v>2017</v>
          </cell>
          <cell r="D71">
            <v>1560</v>
          </cell>
        </row>
        <row r="72">
          <cell r="B72" t="str">
            <v>Komputer</v>
          </cell>
          <cell r="C72">
            <v>2017</v>
          </cell>
          <cell r="D72">
            <v>2420</v>
          </cell>
        </row>
        <row r="73">
          <cell r="B73" t="str">
            <v>Komputer</v>
          </cell>
          <cell r="C73">
            <v>2017</v>
          </cell>
          <cell r="D73">
            <v>2080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9"/>
  <sheetViews>
    <sheetView view="pageBreakPreview" zoomScale="98" zoomScaleSheetLayoutView="98" workbookViewId="0" topLeftCell="A1">
      <pane ySplit="3" topLeftCell="A13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28125" style="4" customWidth="1"/>
    <col min="2" max="2" width="28.7109375" style="4" customWidth="1"/>
    <col min="3" max="3" width="15.421875" style="6" customWidth="1"/>
    <col min="4" max="4" width="16.421875" style="15" customWidth="1"/>
    <col min="5" max="5" width="16.421875" style="16" customWidth="1"/>
    <col min="6" max="6" width="18.140625" style="4" customWidth="1"/>
    <col min="7" max="7" width="22.57421875" style="4" customWidth="1"/>
    <col min="8" max="8" width="21.57421875" style="4" customWidth="1"/>
    <col min="9" max="9" width="35.140625" style="4" customWidth="1"/>
    <col min="10" max="10" width="28.57421875" style="4" customWidth="1"/>
    <col min="11" max="11" width="26.421875" style="4" customWidth="1"/>
    <col min="12" max="12" width="15.140625" style="4" customWidth="1"/>
    <col min="13" max="15" width="21.421875" style="4" customWidth="1"/>
    <col min="16" max="17" width="14.421875" style="4" customWidth="1"/>
    <col min="18" max="18" width="14.00390625" style="18" customWidth="1"/>
    <col min="19" max="19" width="13.140625" style="18" customWidth="1"/>
    <col min="20" max="20" width="12.57421875" style="18" customWidth="1"/>
    <col min="21" max="21" width="13.8515625" style="18" customWidth="1"/>
    <col min="22" max="22" width="17.140625" style="18" customWidth="1"/>
    <col min="23" max="23" width="18.140625" style="18" customWidth="1"/>
    <col min="24" max="24" width="11.28125" style="18" customWidth="1"/>
    <col min="25" max="25" width="12.57421875" style="18" customWidth="1"/>
    <col min="26" max="26" width="16.57421875" style="18" customWidth="1"/>
    <col min="27" max="27" width="13.8515625" style="18" customWidth="1"/>
    <col min="28" max="28" width="13.00390625" style="18" customWidth="1"/>
    <col min="29" max="59" width="9.140625" style="9" customWidth="1"/>
  </cols>
  <sheetData>
    <row r="1" spans="1:6" ht="13.5" thickBot="1">
      <c r="A1" s="44" t="s">
        <v>164</v>
      </c>
      <c r="B1" s="45"/>
      <c r="C1" s="46"/>
      <c r="D1" s="47"/>
      <c r="E1" s="43"/>
      <c r="F1" s="17"/>
    </row>
    <row r="2" spans="1:28" ht="62.25" customHeight="1">
      <c r="A2" s="422" t="s">
        <v>75</v>
      </c>
      <c r="B2" s="422" t="s">
        <v>76</v>
      </c>
      <c r="C2" s="422" t="s">
        <v>77</v>
      </c>
      <c r="D2" s="422" t="s">
        <v>78</v>
      </c>
      <c r="E2" s="423" t="s">
        <v>79</v>
      </c>
      <c r="F2" s="417" t="s">
        <v>80</v>
      </c>
      <c r="G2" s="417" t="s">
        <v>94</v>
      </c>
      <c r="H2" s="417" t="s">
        <v>216</v>
      </c>
      <c r="I2" s="417" t="s">
        <v>714</v>
      </c>
      <c r="J2" s="417" t="s">
        <v>67</v>
      </c>
      <c r="K2" s="437" t="s">
        <v>81</v>
      </c>
      <c r="L2" s="437"/>
      <c r="M2" s="437"/>
      <c r="N2" s="386" t="s">
        <v>680</v>
      </c>
      <c r="O2" s="386" t="s">
        <v>681</v>
      </c>
      <c r="P2" s="417" t="s">
        <v>95</v>
      </c>
      <c r="Q2" s="417"/>
      <c r="R2" s="417"/>
      <c r="S2" s="417"/>
      <c r="T2" s="417"/>
      <c r="U2" s="417"/>
      <c r="V2" s="417" t="s">
        <v>82</v>
      </c>
      <c r="W2" s="417" t="s">
        <v>83</v>
      </c>
      <c r="X2" s="417" t="s">
        <v>84</v>
      </c>
      <c r="Y2" s="417" t="s">
        <v>85</v>
      </c>
      <c r="Z2" s="417" t="s">
        <v>86</v>
      </c>
      <c r="AA2" s="417" t="s">
        <v>87</v>
      </c>
      <c r="AB2" s="417" t="s">
        <v>88</v>
      </c>
    </row>
    <row r="3" spans="1:63" ht="102" customHeight="1" thickBot="1">
      <c r="A3" s="418"/>
      <c r="B3" s="418"/>
      <c r="C3" s="418"/>
      <c r="D3" s="418"/>
      <c r="E3" s="410"/>
      <c r="F3" s="418"/>
      <c r="G3" s="418"/>
      <c r="H3" s="418"/>
      <c r="I3" s="418"/>
      <c r="J3" s="418"/>
      <c r="K3" s="40" t="s">
        <v>89</v>
      </c>
      <c r="L3" s="40" t="s">
        <v>90</v>
      </c>
      <c r="M3" s="40" t="s">
        <v>713</v>
      </c>
      <c r="N3" s="387"/>
      <c r="O3" s="387"/>
      <c r="P3" s="39" t="s">
        <v>711</v>
      </c>
      <c r="Q3" s="39" t="s">
        <v>91</v>
      </c>
      <c r="R3" s="39" t="s">
        <v>92</v>
      </c>
      <c r="S3" s="39" t="s">
        <v>712</v>
      </c>
      <c r="T3" s="39" t="s">
        <v>93</v>
      </c>
      <c r="U3" s="39" t="s">
        <v>710</v>
      </c>
      <c r="V3" s="418"/>
      <c r="W3" s="418"/>
      <c r="X3" s="418"/>
      <c r="Y3" s="418"/>
      <c r="Z3" s="418"/>
      <c r="AA3" s="418"/>
      <c r="AB3" s="418"/>
      <c r="BH3" s="41"/>
      <c r="BI3" s="41"/>
      <c r="BJ3" s="41"/>
      <c r="BK3" s="41"/>
    </row>
    <row r="4" spans="1:63" s="50" customFormat="1" ht="21" customHeight="1" thickBot="1">
      <c r="A4" s="388" t="s">
        <v>444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9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49"/>
      <c r="BI4" s="49"/>
      <c r="BJ4" s="49"/>
      <c r="BK4" s="49"/>
    </row>
    <row r="5" spans="1:63" s="62" customFormat="1" ht="63.75">
      <c r="A5" s="71">
        <v>1</v>
      </c>
      <c r="B5" s="98" t="s">
        <v>97</v>
      </c>
      <c r="C5" s="99" t="s">
        <v>103</v>
      </c>
      <c r="D5" s="71" t="s">
        <v>114</v>
      </c>
      <c r="E5" s="99" t="s">
        <v>103</v>
      </c>
      <c r="F5" s="71" t="s">
        <v>98</v>
      </c>
      <c r="G5" s="211">
        <v>8502463.05</v>
      </c>
      <c r="H5" s="394" t="s">
        <v>146</v>
      </c>
      <c r="I5" s="243" t="s">
        <v>722</v>
      </c>
      <c r="J5" s="244" t="s">
        <v>723</v>
      </c>
      <c r="K5" s="71" t="s">
        <v>153</v>
      </c>
      <c r="L5" s="71" t="s">
        <v>37</v>
      </c>
      <c r="M5" s="71" t="s">
        <v>154</v>
      </c>
      <c r="N5" s="71"/>
      <c r="O5" s="71"/>
      <c r="P5" s="71" t="s">
        <v>116</v>
      </c>
      <c r="Q5" s="71" t="s">
        <v>135</v>
      </c>
      <c r="R5" s="71" t="s">
        <v>135</v>
      </c>
      <c r="S5" s="71" t="s">
        <v>135</v>
      </c>
      <c r="T5" s="71" t="s">
        <v>135</v>
      </c>
      <c r="U5" s="71" t="s">
        <v>135</v>
      </c>
      <c r="V5" s="71" t="s">
        <v>155</v>
      </c>
      <c r="W5" s="71" t="s">
        <v>156</v>
      </c>
      <c r="X5" s="71" t="s">
        <v>157</v>
      </c>
      <c r="Y5" s="71">
        <v>3</v>
      </c>
      <c r="Z5" s="71" t="s">
        <v>114</v>
      </c>
      <c r="AA5" s="71" t="s">
        <v>114</v>
      </c>
      <c r="AB5" s="71" t="s">
        <v>158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61"/>
      <c r="BI5" s="61"/>
      <c r="BJ5" s="61"/>
      <c r="BK5" s="61"/>
    </row>
    <row r="6" spans="1:63" s="62" customFormat="1" ht="45.75" customHeight="1">
      <c r="A6" s="58">
        <v>2</v>
      </c>
      <c r="B6" s="59" t="s">
        <v>99</v>
      </c>
      <c r="C6" s="60" t="s">
        <v>103</v>
      </c>
      <c r="D6" s="58" t="s">
        <v>114</v>
      </c>
      <c r="E6" s="60" t="s">
        <v>103</v>
      </c>
      <c r="F6" s="58" t="s">
        <v>100</v>
      </c>
      <c r="G6" s="226">
        <v>2482537.3</v>
      </c>
      <c r="H6" s="395"/>
      <c r="I6" s="245" t="s">
        <v>724</v>
      </c>
      <c r="J6" s="177" t="s">
        <v>725</v>
      </c>
      <c r="K6" s="58" t="s">
        <v>24</v>
      </c>
      <c r="L6" s="58" t="s">
        <v>37</v>
      </c>
      <c r="M6" s="58" t="s">
        <v>159</v>
      </c>
      <c r="N6" s="58"/>
      <c r="O6" s="58"/>
      <c r="P6" s="58" t="s">
        <v>116</v>
      </c>
      <c r="Q6" s="58" t="s">
        <v>135</v>
      </c>
      <c r="R6" s="58" t="s">
        <v>135</v>
      </c>
      <c r="S6" s="58" t="s">
        <v>135</v>
      </c>
      <c r="T6" s="58" t="s">
        <v>112</v>
      </c>
      <c r="U6" s="58" t="s">
        <v>135</v>
      </c>
      <c r="V6" s="58" t="s">
        <v>160</v>
      </c>
      <c r="W6" s="58" t="s">
        <v>161</v>
      </c>
      <c r="X6" s="58" t="s">
        <v>162</v>
      </c>
      <c r="Y6" s="58">
        <v>4</v>
      </c>
      <c r="Z6" s="58" t="s">
        <v>114</v>
      </c>
      <c r="AA6" s="58" t="s">
        <v>114</v>
      </c>
      <c r="AB6" s="58" t="s">
        <v>113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61"/>
      <c r="BI6" s="61"/>
      <c r="BJ6" s="61"/>
      <c r="BK6" s="61"/>
    </row>
    <row r="7" spans="1:63" s="242" customFormat="1" ht="135.75" customHeight="1" thickBot="1">
      <c r="A7" s="58">
        <v>3</v>
      </c>
      <c r="B7" s="237" t="s">
        <v>239</v>
      </c>
      <c r="C7" s="238" t="s">
        <v>708</v>
      </c>
      <c r="D7" s="239" t="s">
        <v>114</v>
      </c>
      <c r="E7" s="239" t="s">
        <v>113</v>
      </c>
      <c r="F7" s="239" t="s">
        <v>240</v>
      </c>
      <c r="G7" s="228">
        <v>196902</v>
      </c>
      <c r="H7" s="385"/>
      <c r="I7" s="240" t="s">
        <v>241</v>
      </c>
      <c r="J7" s="237" t="s">
        <v>715</v>
      </c>
      <c r="K7" s="239" t="s">
        <v>24</v>
      </c>
      <c r="L7" s="239" t="s">
        <v>242</v>
      </c>
      <c r="M7" s="239" t="s">
        <v>243</v>
      </c>
      <c r="N7" s="237"/>
      <c r="O7" s="237"/>
      <c r="P7" s="239" t="s">
        <v>244</v>
      </c>
      <c r="Q7" s="237" t="s">
        <v>245</v>
      </c>
      <c r="R7" s="237" t="s">
        <v>116</v>
      </c>
      <c r="S7" s="237" t="s">
        <v>26</v>
      </c>
      <c r="T7" s="237" t="s">
        <v>26</v>
      </c>
      <c r="U7" s="237" t="s">
        <v>26</v>
      </c>
      <c r="V7" s="237" t="s">
        <v>246</v>
      </c>
      <c r="W7" s="237" t="s">
        <v>116</v>
      </c>
      <c r="X7" s="241">
        <v>411.48</v>
      </c>
      <c r="Y7" s="241" t="s">
        <v>247</v>
      </c>
      <c r="Z7" s="241" t="s">
        <v>114</v>
      </c>
      <c r="AA7" s="241" t="s">
        <v>113</v>
      </c>
      <c r="AB7" s="60" t="s">
        <v>103</v>
      </c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61"/>
      <c r="BI7" s="61"/>
      <c r="BJ7" s="61"/>
      <c r="BK7" s="61"/>
    </row>
    <row r="8" spans="1:63" s="12" customFormat="1" ht="26.25" customHeight="1" thickBot="1">
      <c r="A8" s="409" t="s">
        <v>66</v>
      </c>
      <c r="B8" s="409" t="s">
        <v>66</v>
      </c>
      <c r="C8" s="409"/>
      <c r="D8" s="396"/>
      <c r="E8" s="397"/>
      <c r="F8" s="398"/>
      <c r="G8" s="152">
        <f>SUM(G5:G7)</f>
        <v>11181902.350000001</v>
      </c>
      <c r="H8" s="381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41"/>
      <c r="BI8" s="41"/>
      <c r="BJ8" s="41"/>
      <c r="BK8" s="41"/>
    </row>
    <row r="9" spans="1:63" s="14" customFormat="1" ht="19.5" customHeight="1" thickBot="1">
      <c r="A9" s="388" t="s">
        <v>445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90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41"/>
      <c r="BI9" s="41"/>
      <c r="BJ9" s="41"/>
      <c r="BK9" s="41"/>
    </row>
    <row r="10" spans="1:63" s="12" customFormat="1" ht="38.25">
      <c r="A10" s="38">
        <v>1</v>
      </c>
      <c r="B10" s="48" t="s">
        <v>284</v>
      </c>
      <c r="C10" s="48" t="s">
        <v>285</v>
      </c>
      <c r="D10" s="38" t="s">
        <v>114</v>
      </c>
      <c r="E10" s="38" t="s">
        <v>113</v>
      </c>
      <c r="F10" s="38" t="s">
        <v>166</v>
      </c>
      <c r="G10" s="142">
        <v>1251201.76</v>
      </c>
      <c r="H10" s="391" t="s">
        <v>146</v>
      </c>
      <c r="I10" s="246" t="s">
        <v>760</v>
      </c>
      <c r="J10" s="247" t="s">
        <v>761</v>
      </c>
      <c r="K10" s="247" t="s">
        <v>24</v>
      </c>
      <c r="L10" s="247" t="s">
        <v>673</v>
      </c>
      <c r="M10" s="247" t="s">
        <v>167</v>
      </c>
      <c r="N10" s="248"/>
      <c r="O10" s="247" t="s">
        <v>765</v>
      </c>
      <c r="P10" s="247" t="s">
        <v>116</v>
      </c>
      <c r="Q10" s="247" t="s">
        <v>116</v>
      </c>
      <c r="R10" s="247" t="s">
        <v>116</v>
      </c>
      <c r="S10" s="249"/>
      <c r="T10" s="247" t="s">
        <v>116</v>
      </c>
      <c r="U10" s="247" t="s">
        <v>116</v>
      </c>
      <c r="V10" s="66">
        <v>237.3</v>
      </c>
      <c r="W10" s="250">
        <v>334.65</v>
      </c>
      <c r="X10" s="66">
        <v>1540.37</v>
      </c>
      <c r="Y10" s="66">
        <v>2</v>
      </c>
      <c r="Z10" s="251" t="s">
        <v>113</v>
      </c>
      <c r="AA10" s="250"/>
      <c r="AB10" s="251" t="s">
        <v>113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41"/>
      <c r="BI10" s="41"/>
      <c r="BJ10" s="41"/>
      <c r="BK10" s="41"/>
    </row>
    <row r="11" spans="1:63" s="12" customFormat="1" ht="38.25">
      <c r="A11" s="90">
        <v>2</v>
      </c>
      <c r="B11" s="42" t="s">
        <v>534</v>
      </c>
      <c r="C11" s="42" t="s">
        <v>285</v>
      </c>
      <c r="D11" s="37" t="s">
        <v>114</v>
      </c>
      <c r="E11" s="37" t="s">
        <v>113</v>
      </c>
      <c r="F11" s="37" t="s">
        <v>113</v>
      </c>
      <c r="G11" s="227">
        <v>654090.54</v>
      </c>
      <c r="H11" s="392"/>
      <c r="I11" s="252" t="s">
        <v>536</v>
      </c>
      <c r="J11" s="253" t="s">
        <v>537</v>
      </c>
      <c r="K11" s="253" t="s">
        <v>24</v>
      </c>
      <c r="L11" s="253"/>
      <c r="M11" s="253" t="s">
        <v>762</v>
      </c>
      <c r="N11" s="254"/>
      <c r="O11" s="253">
        <v>2011</v>
      </c>
      <c r="P11" s="253" t="s">
        <v>116</v>
      </c>
      <c r="Q11" s="253" t="s">
        <v>116</v>
      </c>
      <c r="R11" s="253" t="s">
        <v>116</v>
      </c>
      <c r="S11" s="255"/>
      <c r="T11" s="253" t="s">
        <v>116</v>
      </c>
      <c r="U11" s="253" t="s">
        <v>116</v>
      </c>
      <c r="V11" s="77"/>
      <c r="W11" s="256">
        <v>170</v>
      </c>
      <c r="X11" s="77"/>
      <c r="Y11" s="256">
        <v>2</v>
      </c>
      <c r="Z11" s="257" t="s">
        <v>114</v>
      </c>
      <c r="AA11" s="256"/>
      <c r="AB11" s="257" t="s">
        <v>113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41"/>
      <c r="BI11" s="41"/>
      <c r="BJ11" s="41"/>
      <c r="BK11" s="41"/>
    </row>
    <row r="12" spans="1:63" s="12" customFormat="1" ht="39" thickBot="1">
      <c r="A12" s="90">
        <v>3</v>
      </c>
      <c r="B12" s="42" t="s">
        <v>535</v>
      </c>
      <c r="C12" s="42" t="s">
        <v>285</v>
      </c>
      <c r="D12" s="37" t="s">
        <v>114</v>
      </c>
      <c r="E12" s="37" t="s">
        <v>113</v>
      </c>
      <c r="F12" s="37" t="s">
        <v>113</v>
      </c>
      <c r="G12" s="228">
        <v>300000</v>
      </c>
      <c r="H12" s="393"/>
      <c r="I12" s="252" t="s">
        <v>763</v>
      </c>
      <c r="J12" s="253" t="s">
        <v>764</v>
      </c>
      <c r="K12" s="253"/>
      <c r="L12" s="253"/>
      <c r="M12" s="253"/>
      <c r="N12" s="254"/>
      <c r="O12" s="253">
        <v>2009</v>
      </c>
      <c r="P12" s="253" t="s">
        <v>116</v>
      </c>
      <c r="Q12" s="253" t="s">
        <v>116</v>
      </c>
      <c r="R12" s="253" t="s">
        <v>116</v>
      </c>
      <c r="S12" s="255"/>
      <c r="T12" s="253" t="s">
        <v>116</v>
      </c>
      <c r="U12" s="253" t="s">
        <v>116</v>
      </c>
      <c r="V12" s="77"/>
      <c r="W12" s="256"/>
      <c r="X12" s="77"/>
      <c r="Y12" s="77"/>
      <c r="Z12" s="256"/>
      <c r="AA12" s="256"/>
      <c r="AB12" s="256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41"/>
      <c r="BI12" s="41"/>
      <c r="BJ12" s="41"/>
      <c r="BK12" s="41"/>
    </row>
    <row r="13" spans="1:59" s="12" customFormat="1" ht="26.25" customHeight="1" thickBot="1">
      <c r="A13" s="410" t="s">
        <v>66</v>
      </c>
      <c r="B13" s="409" t="s">
        <v>66</v>
      </c>
      <c r="C13" s="409"/>
      <c r="D13" s="404"/>
      <c r="E13" s="405"/>
      <c r="F13" s="406"/>
      <c r="G13" s="150">
        <f>SUM(G10:G12)</f>
        <v>2205292.3</v>
      </c>
      <c r="H13" s="407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s="14" customFormat="1" ht="20.25" customHeight="1" thickBot="1">
      <c r="A14" s="388" t="s">
        <v>446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90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s="12" customFormat="1" ht="221.25" customHeight="1" thickBot="1">
      <c r="A15" s="38">
        <v>1</v>
      </c>
      <c r="B15" s="258" t="s">
        <v>130</v>
      </c>
      <c r="C15" s="258" t="s">
        <v>131</v>
      </c>
      <c r="D15" s="258" t="s">
        <v>114</v>
      </c>
      <c r="E15" s="258" t="s">
        <v>113</v>
      </c>
      <c r="F15" s="258">
        <v>1974</v>
      </c>
      <c r="G15" s="196">
        <v>2993000</v>
      </c>
      <c r="H15" s="259" t="s">
        <v>889</v>
      </c>
      <c r="I15" s="260" t="s">
        <v>767</v>
      </c>
      <c r="J15" s="258" t="s">
        <v>133</v>
      </c>
      <c r="K15" s="258" t="s">
        <v>677</v>
      </c>
      <c r="L15" s="258" t="s">
        <v>768</v>
      </c>
      <c r="M15" s="258" t="s">
        <v>678</v>
      </c>
      <c r="N15" s="258" t="s">
        <v>134</v>
      </c>
      <c r="O15" s="258" t="s">
        <v>134</v>
      </c>
      <c r="P15" s="258" t="s">
        <v>116</v>
      </c>
      <c r="Q15" s="258" t="s">
        <v>116</v>
      </c>
      <c r="R15" s="258" t="s">
        <v>116</v>
      </c>
      <c r="S15" s="258" t="s">
        <v>116</v>
      </c>
      <c r="T15" s="258" t="s">
        <v>679</v>
      </c>
      <c r="U15" s="258" t="s">
        <v>116</v>
      </c>
      <c r="V15" s="73">
        <v>1712.8</v>
      </c>
      <c r="W15" s="73" t="s">
        <v>168</v>
      </c>
      <c r="X15" s="73" t="s">
        <v>169</v>
      </c>
      <c r="Y15" s="73">
        <v>2</v>
      </c>
      <c r="Z15" s="261">
        <v>2</v>
      </c>
      <c r="AA15" s="262" t="s">
        <v>113</v>
      </c>
      <c r="AB15" s="262" t="s">
        <v>113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s="12" customFormat="1" ht="24.75" customHeight="1" thickBot="1">
      <c r="A16" s="89"/>
      <c r="B16" s="410" t="s">
        <v>66</v>
      </c>
      <c r="C16" s="410"/>
      <c r="D16" s="401"/>
      <c r="E16" s="402"/>
      <c r="F16" s="403"/>
      <c r="G16" s="147">
        <f>SUM(G15)</f>
        <v>2993000</v>
      </c>
      <c r="H16" s="381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28" ht="20.25" customHeight="1" thickBot="1">
      <c r="A17" s="388" t="s">
        <v>27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90"/>
    </row>
    <row r="18" spans="1:59" s="14" customFormat="1" ht="306.75" thickBot="1">
      <c r="A18" s="38">
        <v>1</v>
      </c>
      <c r="B18" s="48" t="s">
        <v>22</v>
      </c>
      <c r="C18" s="162" t="s">
        <v>721</v>
      </c>
      <c r="D18" s="38" t="s">
        <v>114</v>
      </c>
      <c r="E18" s="38" t="s">
        <v>113</v>
      </c>
      <c r="F18" s="38">
        <v>1968</v>
      </c>
      <c r="G18" s="197">
        <v>7659000</v>
      </c>
      <c r="H18" s="208" t="s">
        <v>889</v>
      </c>
      <c r="I18" s="260" t="s">
        <v>23</v>
      </c>
      <c r="J18" s="258" t="s">
        <v>774</v>
      </c>
      <c r="K18" s="258" t="s">
        <v>24</v>
      </c>
      <c r="L18" s="258" t="s">
        <v>7</v>
      </c>
      <c r="M18" s="258" t="s">
        <v>25</v>
      </c>
      <c r="N18" s="258" t="s">
        <v>682</v>
      </c>
      <c r="O18" s="48" t="s">
        <v>775</v>
      </c>
      <c r="P18" s="258" t="s">
        <v>116</v>
      </c>
      <c r="Q18" s="258" t="s">
        <v>116</v>
      </c>
      <c r="R18" s="258" t="s">
        <v>116</v>
      </c>
      <c r="S18" s="258" t="s">
        <v>776</v>
      </c>
      <c r="T18" s="258" t="s">
        <v>134</v>
      </c>
      <c r="U18" s="258" t="s">
        <v>135</v>
      </c>
      <c r="V18" s="74" t="s">
        <v>103</v>
      </c>
      <c r="W18" s="72">
        <v>3237</v>
      </c>
      <c r="X18" s="72">
        <v>15246</v>
      </c>
      <c r="Y18" s="72">
        <v>2</v>
      </c>
      <c r="Z18" s="72" t="s">
        <v>114</v>
      </c>
      <c r="AA18" s="72" t="s">
        <v>114</v>
      </c>
      <c r="AB18" s="72" t="s">
        <v>113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12" customFormat="1" ht="23.25" customHeight="1" thickBot="1">
      <c r="A19" s="410" t="s">
        <v>70</v>
      </c>
      <c r="B19" s="410"/>
      <c r="C19" s="410"/>
      <c r="D19" s="401"/>
      <c r="E19" s="402"/>
      <c r="F19" s="403"/>
      <c r="G19" s="151">
        <f>SUM(G18)</f>
        <v>7659000</v>
      </c>
      <c r="H19" s="399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63" customFormat="1" ht="21" customHeight="1" thickBot="1">
      <c r="A20" s="388" t="s">
        <v>151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90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67" customFormat="1" ht="83.25" customHeight="1">
      <c r="A21" s="38">
        <v>1</v>
      </c>
      <c r="B21" s="64" t="s">
        <v>29</v>
      </c>
      <c r="C21" s="64" t="s">
        <v>28</v>
      </c>
      <c r="D21" s="65" t="s">
        <v>114</v>
      </c>
      <c r="E21" s="65" t="s">
        <v>113</v>
      </c>
      <c r="F21" s="65">
        <v>1971</v>
      </c>
      <c r="G21" s="198">
        <v>3457000</v>
      </c>
      <c r="H21" s="206" t="s">
        <v>889</v>
      </c>
      <c r="I21" s="260" t="s">
        <v>792</v>
      </c>
      <c r="J21" s="258" t="s">
        <v>793</v>
      </c>
      <c r="K21" s="258" t="s">
        <v>30</v>
      </c>
      <c r="L21" s="258" t="s">
        <v>794</v>
      </c>
      <c r="M21" s="258" t="s">
        <v>795</v>
      </c>
      <c r="N21" s="258" t="s">
        <v>796</v>
      </c>
      <c r="O21" s="258"/>
      <c r="P21" s="258" t="s">
        <v>116</v>
      </c>
      <c r="Q21" s="258" t="s">
        <v>116</v>
      </c>
      <c r="R21" s="258" t="s">
        <v>116</v>
      </c>
      <c r="S21" s="258" t="s">
        <v>116</v>
      </c>
      <c r="T21" s="258" t="s">
        <v>116</v>
      </c>
      <c r="U21" s="258" t="s">
        <v>116</v>
      </c>
      <c r="V21" s="66">
        <v>1302.7</v>
      </c>
      <c r="W21" s="66">
        <v>1714.9</v>
      </c>
      <c r="X21" s="66">
        <v>7203.53</v>
      </c>
      <c r="Y21" s="66">
        <v>3</v>
      </c>
      <c r="Z21" s="66" t="s">
        <v>113</v>
      </c>
      <c r="AA21" s="66" t="s">
        <v>114</v>
      </c>
      <c r="AB21" s="66" t="s">
        <v>113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67" customFormat="1" ht="83.25" customHeight="1">
      <c r="A22" s="37">
        <v>2</v>
      </c>
      <c r="B22" s="42" t="s">
        <v>213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229">
        <v>83800.8</v>
      </c>
      <c r="H22" s="209" t="s">
        <v>146</v>
      </c>
      <c r="I22" s="57" t="s">
        <v>103</v>
      </c>
      <c r="J22" s="57" t="s">
        <v>103</v>
      </c>
      <c r="K22" s="57" t="s">
        <v>103</v>
      </c>
      <c r="L22" s="57" t="s">
        <v>103</v>
      </c>
      <c r="M22" s="57" t="s">
        <v>103</v>
      </c>
      <c r="N22" s="57"/>
      <c r="O22" s="57"/>
      <c r="P22" s="57" t="s">
        <v>103</v>
      </c>
      <c r="Q22" s="57" t="s">
        <v>103</v>
      </c>
      <c r="R22" s="57" t="s">
        <v>103</v>
      </c>
      <c r="S22" s="57" t="s">
        <v>103</v>
      </c>
      <c r="T22" s="57" t="s">
        <v>103</v>
      </c>
      <c r="U22" s="57" t="s">
        <v>103</v>
      </c>
      <c r="V22" s="57" t="s">
        <v>103</v>
      </c>
      <c r="W22" s="57" t="s">
        <v>103</v>
      </c>
      <c r="X22" s="57" t="s">
        <v>103</v>
      </c>
      <c r="Y22" s="57" t="s">
        <v>103</v>
      </c>
      <c r="Z22" s="57" t="s">
        <v>103</v>
      </c>
      <c r="AA22" s="57" t="s">
        <v>103</v>
      </c>
      <c r="AB22" s="57" t="s">
        <v>103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67" customFormat="1" ht="163.5" customHeight="1" thickBot="1">
      <c r="A23" s="65">
        <v>3</v>
      </c>
      <c r="B23" s="42" t="s">
        <v>550</v>
      </c>
      <c r="C23" s="42" t="s">
        <v>551</v>
      </c>
      <c r="D23" s="42" t="s">
        <v>175</v>
      </c>
      <c r="E23" s="37" t="s">
        <v>176</v>
      </c>
      <c r="F23" s="37">
        <v>2018</v>
      </c>
      <c r="G23" s="230">
        <v>3221306.6</v>
      </c>
      <c r="H23" s="209" t="s">
        <v>146</v>
      </c>
      <c r="I23" s="263" t="s">
        <v>797</v>
      </c>
      <c r="J23" s="258" t="s">
        <v>793</v>
      </c>
      <c r="K23" s="173" t="s">
        <v>798</v>
      </c>
      <c r="L23" s="173" t="s">
        <v>799</v>
      </c>
      <c r="M23" s="173" t="s">
        <v>800</v>
      </c>
      <c r="N23" s="258" t="s">
        <v>796</v>
      </c>
      <c r="O23" s="173"/>
      <c r="P23" s="258" t="s">
        <v>116</v>
      </c>
      <c r="Q23" s="258" t="s">
        <v>116</v>
      </c>
      <c r="R23" s="258" t="s">
        <v>116</v>
      </c>
      <c r="S23" s="173" t="s">
        <v>116</v>
      </c>
      <c r="T23" s="173" t="s">
        <v>112</v>
      </c>
      <c r="U23" s="258" t="s">
        <v>116</v>
      </c>
      <c r="V23" s="57"/>
      <c r="W23" s="57"/>
      <c r="X23" s="57"/>
      <c r="Y23" s="57">
        <v>1</v>
      </c>
      <c r="Z23" s="57" t="s">
        <v>113</v>
      </c>
      <c r="AA23" s="57" t="s">
        <v>113</v>
      </c>
      <c r="AB23" s="57" t="s">
        <v>113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63" customFormat="1" ht="24.75" customHeight="1" thickBot="1">
      <c r="A24" s="410" t="s">
        <v>66</v>
      </c>
      <c r="B24" s="409"/>
      <c r="C24" s="409"/>
      <c r="D24" s="396"/>
      <c r="E24" s="397"/>
      <c r="F24" s="398"/>
      <c r="G24" s="148">
        <f>SUM(G21:G23)</f>
        <v>6762107.4</v>
      </c>
      <c r="H24" s="381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63" customFormat="1" ht="22.5" customHeight="1" thickBot="1">
      <c r="A25" s="388" t="s">
        <v>31</v>
      </c>
      <c r="B25" s="389"/>
      <c r="C25" s="389"/>
      <c r="D25" s="389"/>
      <c r="E25" s="389"/>
      <c r="F25" s="389"/>
      <c r="G25" s="389"/>
      <c r="H25" s="413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90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67" customFormat="1" ht="24">
      <c r="A26" s="38">
        <v>1</v>
      </c>
      <c r="B26" s="48" t="s">
        <v>147</v>
      </c>
      <c r="C26" s="162" t="s">
        <v>32</v>
      </c>
      <c r="D26" s="38" t="s">
        <v>114</v>
      </c>
      <c r="E26" s="38" t="s">
        <v>113</v>
      </c>
      <c r="F26" s="69" t="s">
        <v>8</v>
      </c>
      <c r="G26" s="411">
        <v>13070000</v>
      </c>
      <c r="H26" s="383" t="s">
        <v>889</v>
      </c>
      <c r="I26" s="70" t="s">
        <v>34</v>
      </c>
      <c r="J26" s="48" t="s">
        <v>10</v>
      </c>
      <c r="K26" s="264" t="s">
        <v>37</v>
      </c>
      <c r="L26" s="264" t="s">
        <v>37</v>
      </c>
      <c r="M26" s="264" t="s">
        <v>38</v>
      </c>
      <c r="N26" s="71"/>
      <c r="O26" s="71"/>
      <c r="P26" s="264" t="s">
        <v>26</v>
      </c>
      <c r="Q26" s="264" t="s">
        <v>135</v>
      </c>
      <c r="R26" s="264" t="s">
        <v>135</v>
      </c>
      <c r="S26" s="264" t="s">
        <v>12</v>
      </c>
      <c r="T26" s="264" t="s">
        <v>44</v>
      </c>
      <c r="U26" s="264" t="s">
        <v>116</v>
      </c>
      <c r="V26" s="73">
        <v>1484.7</v>
      </c>
      <c r="W26" s="73">
        <v>2755.9</v>
      </c>
      <c r="X26" s="73">
        <v>15933</v>
      </c>
      <c r="Y26" s="73">
        <v>3</v>
      </c>
      <c r="Z26" s="73" t="s">
        <v>114</v>
      </c>
      <c r="AA26" s="74" t="s">
        <v>103</v>
      </c>
      <c r="AB26" s="73" t="s">
        <v>113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67" customFormat="1" ht="36">
      <c r="A27" s="38">
        <v>2</v>
      </c>
      <c r="B27" s="42" t="s">
        <v>149</v>
      </c>
      <c r="C27" s="163" t="s">
        <v>32</v>
      </c>
      <c r="D27" s="37" t="s">
        <v>114</v>
      </c>
      <c r="E27" s="37" t="s">
        <v>113</v>
      </c>
      <c r="F27" s="75" t="s">
        <v>8</v>
      </c>
      <c r="G27" s="412"/>
      <c r="H27" s="383"/>
      <c r="I27" s="76" t="s">
        <v>36</v>
      </c>
      <c r="J27" s="42" t="s">
        <v>10</v>
      </c>
      <c r="K27" s="37" t="s">
        <v>41</v>
      </c>
      <c r="L27" s="37" t="s">
        <v>37</v>
      </c>
      <c r="M27" s="58" t="s">
        <v>42</v>
      </c>
      <c r="N27" s="58"/>
      <c r="O27" s="58"/>
      <c r="P27" s="264" t="s">
        <v>117</v>
      </c>
      <c r="Q27" s="265" t="s">
        <v>135</v>
      </c>
      <c r="R27" s="265" t="s">
        <v>135</v>
      </c>
      <c r="S27" s="265" t="s">
        <v>117</v>
      </c>
      <c r="T27" s="265" t="s">
        <v>134</v>
      </c>
      <c r="U27" s="265" t="s">
        <v>116</v>
      </c>
      <c r="V27" s="77">
        <v>1426</v>
      </c>
      <c r="W27" s="77">
        <v>1226.9</v>
      </c>
      <c r="X27" s="77">
        <v>6185.9</v>
      </c>
      <c r="Y27" s="77">
        <v>1</v>
      </c>
      <c r="Z27" s="77" t="s">
        <v>114</v>
      </c>
      <c r="AA27" s="57" t="s">
        <v>103</v>
      </c>
      <c r="AB27" s="77" t="s">
        <v>113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63" customFormat="1" ht="25.5">
      <c r="A28" s="38">
        <v>3</v>
      </c>
      <c r="B28" s="42" t="s">
        <v>148</v>
      </c>
      <c r="C28" s="163" t="s">
        <v>33</v>
      </c>
      <c r="D28" s="37" t="s">
        <v>114</v>
      </c>
      <c r="E28" s="37" t="s">
        <v>113</v>
      </c>
      <c r="F28" s="75" t="s">
        <v>9</v>
      </c>
      <c r="G28" s="144">
        <v>579000</v>
      </c>
      <c r="H28" s="384" t="s">
        <v>146</v>
      </c>
      <c r="I28" s="76" t="s">
        <v>35</v>
      </c>
      <c r="J28" s="42" t="s">
        <v>10</v>
      </c>
      <c r="K28" s="37" t="s">
        <v>39</v>
      </c>
      <c r="L28" s="37" t="s">
        <v>40</v>
      </c>
      <c r="M28" s="58" t="s">
        <v>11</v>
      </c>
      <c r="N28" s="71"/>
      <c r="O28" s="71"/>
      <c r="P28" s="264" t="s">
        <v>117</v>
      </c>
      <c r="Q28" s="264" t="s">
        <v>117</v>
      </c>
      <c r="R28" s="264" t="s">
        <v>117</v>
      </c>
      <c r="S28" s="265" t="s">
        <v>12</v>
      </c>
      <c r="T28" s="265" t="s">
        <v>44</v>
      </c>
      <c r="U28" s="265" t="s">
        <v>116</v>
      </c>
      <c r="V28" s="77">
        <v>794.1</v>
      </c>
      <c r="W28" s="77">
        <v>2572</v>
      </c>
      <c r="X28" s="77">
        <v>10148.6</v>
      </c>
      <c r="Y28" s="77">
        <v>3</v>
      </c>
      <c r="Z28" s="77" t="s">
        <v>114</v>
      </c>
      <c r="AA28" s="57" t="s">
        <v>103</v>
      </c>
      <c r="AB28" s="77" t="s">
        <v>113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78" customFormat="1" ht="39" customHeight="1" thickBot="1">
      <c r="A29" s="71">
        <v>4</v>
      </c>
      <c r="B29" s="143" t="s">
        <v>709</v>
      </c>
      <c r="C29" s="59" t="s">
        <v>215</v>
      </c>
      <c r="D29" s="58" t="s">
        <v>114</v>
      </c>
      <c r="E29" s="58" t="s">
        <v>113</v>
      </c>
      <c r="F29" s="60" t="s">
        <v>103</v>
      </c>
      <c r="G29" s="144">
        <v>82772.56</v>
      </c>
      <c r="H29" s="385"/>
      <c r="I29" s="60" t="s">
        <v>103</v>
      </c>
      <c r="J29" s="102" t="s">
        <v>10</v>
      </c>
      <c r="K29" s="60" t="s">
        <v>103</v>
      </c>
      <c r="L29" s="60" t="s">
        <v>103</v>
      </c>
      <c r="M29" s="60" t="s">
        <v>103</v>
      </c>
      <c r="N29" s="60"/>
      <c r="O29" s="60"/>
      <c r="P29" s="60" t="s">
        <v>103</v>
      </c>
      <c r="Q29" s="60" t="s">
        <v>103</v>
      </c>
      <c r="R29" s="60" t="s">
        <v>103</v>
      </c>
      <c r="S29" s="60" t="s">
        <v>103</v>
      </c>
      <c r="T29" s="60" t="s">
        <v>103</v>
      </c>
      <c r="U29" s="60" t="s">
        <v>103</v>
      </c>
      <c r="V29" s="60" t="s">
        <v>103</v>
      </c>
      <c r="W29" s="60" t="s">
        <v>103</v>
      </c>
      <c r="X29" s="60" t="s">
        <v>103</v>
      </c>
      <c r="Y29" s="60" t="s">
        <v>103</v>
      </c>
      <c r="Z29" s="60" t="s">
        <v>103</v>
      </c>
      <c r="AA29" s="60" t="s">
        <v>103</v>
      </c>
      <c r="AB29" s="60" t="s">
        <v>103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5" customFormat="1" ht="26.25" customHeight="1" thickBot="1">
      <c r="A30" s="409" t="s">
        <v>66</v>
      </c>
      <c r="B30" s="409"/>
      <c r="C30" s="409"/>
      <c r="D30" s="419"/>
      <c r="E30" s="420"/>
      <c r="F30" s="421"/>
      <c r="G30" s="150">
        <f>SUM(G26:G29)</f>
        <v>13731772.56</v>
      </c>
      <c r="H30" s="381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63" customFormat="1" ht="21" customHeight="1" thickBot="1">
      <c r="A31" s="388" t="s">
        <v>447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90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3" customFormat="1" ht="72">
      <c r="A32" s="38">
        <v>1</v>
      </c>
      <c r="B32" s="48" t="s">
        <v>45</v>
      </c>
      <c r="C32" s="162" t="s">
        <v>46</v>
      </c>
      <c r="D32" s="38" t="s">
        <v>114</v>
      </c>
      <c r="E32" s="38" t="s">
        <v>113</v>
      </c>
      <c r="F32" s="38">
        <v>1970</v>
      </c>
      <c r="G32" s="231">
        <v>10380000</v>
      </c>
      <c r="H32" s="414" t="s">
        <v>889</v>
      </c>
      <c r="I32" s="130" t="s">
        <v>1</v>
      </c>
      <c r="J32" s="48" t="s">
        <v>2</v>
      </c>
      <c r="K32" s="38" t="s">
        <v>49</v>
      </c>
      <c r="L32" s="38" t="s">
        <v>50</v>
      </c>
      <c r="M32" s="71" t="s">
        <v>5</v>
      </c>
      <c r="N32" s="71"/>
      <c r="O32" s="71"/>
      <c r="P32" s="71" t="s">
        <v>163</v>
      </c>
      <c r="Q32" s="71" t="s">
        <v>117</v>
      </c>
      <c r="R32" s="38" t="s">
        <v>26</v>
      </c>
      <c r="S32" s="38" t="s">
        <v>26</v>
      </c>
      <c r="T32" s="38" t="s">
        <v>116</v>
      </c>
      <c r="U32" s="38" t="s">
        <v>116</v>
      </c>
      <c r="V32" s="131">
        <v>2984.9</v>
      </c>
      <c r="W32" s="131">
        <v>4391.3</v>
      </c>
      <c r="X32" s="132">
        <v>22119</v>
      </c>
      <c r="Y32" s="73">
        <v>3</v>
      </c>
      <c r="Z32" s="73" t="s">
        <v>113</v>
      </c>
      <c r="AA32" s="73" t="s">
        <v>114</v>
      </c>
      <c r="AB32" s="73" t="s">
        <v>113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s="5" customFormat="1" ht="48">
      <c r="A33" s="90">
        <v>2</v>
      </c>
      <c r="B33" s="89" t="s">
        <v>47</v>
      </c>
      <c r="C33" s="164" t="s">
        <v>48</v>
      </c>
      <c r="D33" s="90" t="s">
        <v>114</v>
      </c>
      <c r="E33" s="90" t="s">
        <v>113</v>
      </c>
      <c r="F33" s="90">
        <v>1975</v>
      </c>
      <c r="G33" s="198">
        <v>12182000</v>
      </c>
      <c r="H33" s="415"/>
      <c r="I33" s="133" t="s">
        <v>3</v>
      </c>
      <c r="J33" s="42" t="s">
        <v>4</v>
      </c>
      <c r="K33" s="37" t="s">
        <v>49</v>
      </c>
      <c r="L33" s="90" t="s">
        <v>50</v>
      </c>
      <c r="M33" s="134" t="s">
        <v>5</v>
      </c>
      <c r="N33" s="134"/>
      <c r="O33" s="134"/>
      <c r="P33" s="134" t="s">
        <v>117</v>
      </c>
      <c r="Q33" s="134" t="s">
        <v>116</v>
      </c>
      <c r="R33" s="90" t="s">
        <v>26</v>
      </c>
      <c r="S33" s="90" t="s">
        <v>26</v>
      </c>
      <c r="T33" s="135" t="s">
        <v>103</v>
      </c>
      <c r="U33" s="90" t="s">
        <v>116</v>
      </c>
      <c r="V33" s="136">
        <v>4500</v>
      </c>
      <c r="W33" s="137">
        <v>3855</v>
      </c>
      <c r="X33" s="138">
        <v>40.5</v>
      </c>
      <c r="Y33" s="138">
        <v>2</v>
      </c>
      <c r="Z33" s="138" t="s">
        <v>113</v>
      </c>
      <c r="AA33" s="138" t="s">
        <v>114</v>
      </c>
      <c r="AB33" s="138" t="s">
        <v>113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s="5" customFormat="1" ht="25.5">
      <c r="A34" s="90"/>
      <c r="B34" s="173" t="s">
        <v>816</v>
      </c>
      <c r="C34" s="173" t="s">
        <v>817</v>
      </c>
      <c r="D34" s="173" t="s">
        <v>114</v>
      </c>
      <c r="E34" s="173" t="s">
        <v>113</v>
      </c>
      <c r="F34" s="173">
        <v>1990</v>
      </c>
      <c r="G34" s="175">
        <v>8667.6</v>
      </c>
      <c r="H34" s="416" t="s">
        <v>146</v>
      </c>
      <c r="I34" s="263" t="s">
        <v>818</v>
      </c>
      <c r="J34" s="173" t="s">
        <v>2</v>
      </c>
      <c r="K34" s="173" t="s">
        <v>819</v>
      </c>
      <c r="L34" s="173" t="s">
        <v>112</v>
      </c>
      <c r="M34" s="173" t="s">
        <v>820</v>
      </c>
      <c r="N34" s="173" t="s">
        <v>112</v>
      </c>
      <c r="O34" s="173"/>
      <c r="P34" s="173" t="s">
        <v>117</v>
      </c>
      <c r="Q34" s="173" t="s">
        <v>134</v>
      </c>
      <c r="R34" s="173" t="s">
        <v>134</v>
      </c>
      <c r="S34" s="173" t="s">
        <v>117</v>
      </c>
      <c r="T34" s="173" t="s">
        <v>134</v>
      </c>
      <c r="U34" s="173" t="s">
        <v>134</v>
      </c>
      <c r="V34" s="136"/>
      <c r="W34" s="137"/>
      <c r="X34" s="138"/>
      <c r="Y34" s="138">
        <v>1</v>
      </c>
      <c r="Z34" s="138" t="s">
        <v>113</v>
      </c>
      <c r="AA34" s="138"/>
      <c r="AB34" s="138" t="s">
        <v>113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s="5" customFormat="1" ht="27.75" customHeight="1" thickBot="1">
      <c r="A35" s="37">
        <v>3</v>
      </c>
      <c r="B35" s="42" t="s">
        <v>499</v>
      </c>
      <c r="C35" s="60" t="s">
        <v>103</v>
      </c>
      <c r="D35" s="37" t="s">
        <v>114</v>
      </c>
      <c r="E35" s="37" t="s">
        <v>113</v>
      </c>
      <c r="F35" s="60" t="s">
        <v>103</v>
      </c>
      <c r="G35" s="228">
        <v>452000</v>
      </c>
      <c r="H35" s="414"/>
      <c r="I35" s="60" t="s">
        <v>103</v>
      </c>
      <c r="J35" s="139" t="s">
        <v>502</v>
      </c>
      <c r="K35" s="60" t="s">
        <v>103</v>
      </c>
      <c r="L35" s="60" t="s">
        <v>103</v>
      </c>
      <c r="M35" s="60" t="s">
        <v>103</v>
      </c>
      <c r="N35" s="60"/>
      <c r="O35" s="60"/>
      <c r="P35" s="60" t="s">
        <v>103</v>
      </c>
      <c r="Q35" s="60" t="s">
        <v>103</v>
      </c>
      <c r="R35" s="60" t="s">
        <v>103</v>
      </c>
      <c r="S35" s="60" t="s">
        <v>103</v>
      </c>
      <c r="T35" s="60" t="s">
        <v>103</v>
      </c>
      <c r="U35" s="60" t="s">
        <v>103</v>
      </c>
      <c r="V35" s="60" t="s">
        <v>103</v>
      </c>
      <c r="W35" s="60" t="s">
        <v>103</v>
      </c>
      <c r="X35" s="60" t="s">
        <v>103</v>
      </c>
      <c r="Y35" s="60" t="s">
        <v>103</v>
      </c>
      <c r="Z35" s="60" t="s">
        <v>103</v>
      </c>
      <c r="AA35" s="60" t="s">
        <v>103</v>
      </c>
      <c r="AB35" s="60" t="s">
        <v>103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s="3" customFormat="1" ht="27" customHeight="1" thickBot="1">
      <c r="A36" s="409" t="s">
        <v>66</v>
      </c>
      <c r="B36" s="409"/>
      <c r="C36" s="409"/>
      <c r="D36" s="396"/>
      <c r="E36" s="397"/>
      <c r="F36" s="398"/>
      <c r="G36" s="149">
        <f>SUM(G32:G35)</f>
        <v>23022667.6</v>
      </c>
      <c r="H36" s="381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s="78" customFormat="1" ht="19.5" customHeight="1" thickBot="1">
      <c r="A37" s="388" t="s">
        <v>448</v>
      </c>
      <c r="B37" s="389"/>
      <c r="C37" s="389"/>
      <c r="D37" s="389"/>
      <c r="E37" s="389"/>
      <c r="F37" s="389"/>
      <c r="G37" s="389"/>
      <c r="H37" s="413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9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s="36" customFormat="1" ht="125.25" customHeight="1">
      <c r="A38" s="71">
        <v>1</v>
      </c>
      <c r="B38" s="102" t="s">
        <v>170</v>
      </c>
      <c r="C38" s="98" t="s">
        <v>171</v>
      </c>
      <c r="D38" s="71" t="s">
        <v>114</v>
      </c>
      <c r="E38" s="71" t="s">
        <v>113</v>
      </c>
      <c r="F38" s="71">
        <v>1930</v>
      </c>
      <c r="G38" s="197">
        <v>10860000</v>
      </c>
      <c r="H38" s="207" t="s">
        <v>889</v>
      </c>
      <c r="I38" s="266" t="s">
        <v>841</v>
      </c>
      <c r="J38" s="267" t="s">
        <v>842</v>
      </c>
      <c r="K38" s="267" t="s">
        <v>24</v>
      </c>
      <c r="L38" s="267" t="s">
        <v>674</v>
      </c>
      <c r="M38" s="267" t="s">
        <v>675</v>
      </c>
      <c r="N38" s="267"/>
      <c r="O38" s="267" t="s">
        <v>843</v>
      </c>
      <c r="P38" s="267" t="s">
        <v>844</v>
      </c>
      <c r="Q38" s="267" t="s">
        <v>676</v>
      </c>
      <c r="R38" s="267" t="s">
        <v>845</v>
      </c>
      <c r="S38" s="267" t="s">
        <v>135</v>
      </c>
      <c r="T38" s="267" t="s">
        <v>112</v>
      </c>
      <c r="U38" s="267" t="s">
        <v>676</v>
      </c>
      <c r="V38" s="71">
        <v>1633.58</v>
      </c>
      <c r="W38" s="71" t="s">
        <v>172</v>
      </c>
      <c r="X38" s="71">
        <v>23396.35</v>
      </c>
      <c r="Y38" s="71">
        <v>4</v>
      </c>
      <c r="Z38" s="71" t="s">
        <v>114</v>
      </c>
      <c r="AA38" s="71" t="s">
        <v>114</v>
      </c>
      <c r="AB38" s="71" t="s">
        <v>113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s="36" customFormat="1" ht="80.25" customHeight="1" thickBot="1">
      <c r="A39" s="71">
        <v>2</v>
      </c>
      <c r="B39" s="143" t="s">
        <v>500</v>
      </c>
      <c r="C39" s="60" t="s">
        <v>103</v>
      </c>
      <c r="D39" s="58" t="s">
        <v>114</v>
      </c>
      <c r="E39" s="58" t="s">
        <v>113</v>
      </c>
      <c r="F39" s="60" t="s">
        <v>103</v>
      </c>
      <c r="G39" s="232">
        <v>174537</v>
      </c>
      <c r="H39" s="208" t="s">
        <v>146</v>
      </c>
      <c r="I39" s="57" t="s">
        <v>103</v>
      </c>
      <c r="J39" s="139" t="s">
        <v>501</v>
      </c>
      <c r="K39" s="60" t="s">
        <v>103</v>
      </c>
      <c r="L39" s="60" t="s">
        <v>103</v>
      </c>
      <c r="M39" s="60" t="s">
        <v>103</v>
      </c>
      <c r="N39" s="60"/>
      <c r="O39" s="60"/>
      <c r="P39" s="60" t="s">
        <v>103</v>
      </c>
      <c r="Q39" s="60" t="s">
        <v>103</v>
      </c>
      <c r="R39" s="60" t="s">
        <v>103</v>
      </c>
      <c r="S39" s="60" t="s">
        <v>103</v>
      </c>
      <c r="T39" s="60" t="s">
        <v>103</v>
      </c>
      <c r="U39" s="60" t="s">
        <v>103</v>
      </c>
      <c r="V39" s="60" t="s">
        <v>103</v>
      </c>
      <c r="W39" s="60" t="s">
        <v>103</v>
      </c>
      <c r="X39" s="60" t="s">
        <v>103</v>
      </c>
      <c r="Y39" s="60" t="s">
        <v>103</v>
      </c>
      <c r="Z39" s="60" t="s">
        <v>103</v>
      </c>
      <c r="AA39" s="60" t="s">
        <v>103</v>
      </c>
      <c r="AB39" s="60" t="s">
        <v>103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s="12" customFormat="1" ht="25.5" customHeight="1" thickBot="1">
      <c r="A40" s="423" t="s">
        <v>66</v>
      </c>
      <c r="B40" s="431"/>
      <c r="C40" s="431"/>
      <c r="D40" s="426"/>
      <c r="E40" s="427"/>
      <c r="F40" s="428"/>
      <c r="G40" s="148">
        <f>SUM(G38:G39)</f>
        <v>11034537</v>
      </c>
      <c r="H40" s="381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s="63" customFormat="1" ht="20.25" customHeight="1" thickBot="1">
      <c r="A41" s="432" t="s">
        <v>449</v>
      </c>
      <c r="B41" s="433"/>
      <c r="C41" s="433"/>
      <c r="D41" s="433"/>
      <c r="E41" s="433"/>
      <c r="F41" s="433"/>
      <c r="G41" s="433"/>
      <c r="H41" s="434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5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s="63" customFormat="1" ht="51" customHeight="1">
      <c r="A42" s="38">
        <v>1</v>
      </c>
      <c r="B42" s="233" t="s">
        <v>173</v>
      </c>
      <c r="C42" s="165" t="s">
        <v>174</v>
      </c>
      <c r="D42" s="38" t="s">
        <v>175</v>
      </c>
      <c r="E42" s="79" t="s">
        <v>176</v>
      </c>
      <c r="F42" s="141">
        <v>1976</v>
      </c>
      <c r="G42" s="198">
        <v>12123000</v>
      </c>
      <c r="H42" s="209" t="s">
        <v>889</v>
      </c>
      <c r="I42" s="80" t="s">
        <v>177</v>
      </c>
      <c r="J42" s="38" t="s">
        <v>716</v>
      </c>
      <c r="K42" s="38" t="s">
        <v>178</v>
      </c>
      <c r="L42" s="38" t="s">
        <v>179</v>
      </c>
      <c r="M42" s="38" t="s">
        <v>180</v>
      </c>
      <c r="N42" s="38"/>
      <c r="O42" s="38"/>
      <c r="P42" s="38" t="s">
        <v>181</v>
      </c>
      <c r="Q42" s="38" t="s">
        <v>182</v>
      </c>
      <c r="R42" s="38" t="s">
        <v>135</v>
      </c>
      <c r="S42" s="38" t="s">
        <v>135</v>
      </c>
      <c r="T42" s="38" t="s">
        <v>134</v>
      </c>
      <c r="U42" s="38" t="s">
        <v>183</v>
      </c>
      <c r="V42" s="38" t="s">
        <v>184</v>
      </c>
      <c r="W42" s="38" t="s">
        <v>185</v>
      </c>
      <c r="X42" s="38" t="s">
        <v>186</v>
      </c>
      <c r="Y42" s="38">
        <v>3</v>
      </c>
      <c r="Z42" s="38" t="s">
        <v>187</v>
      </c>
      <c r="AA42" s="38" t="s">
        <v>114</v>
      </c>
      <c r="AB42" s="38" t="s">
        <v>114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</row>
    <row r="43" spans="1:59" s="63" customFormat="1" ht="27" customHeight="1">
      <c r="A43" s="37">
        <v>2</v>
      </c>
      <c r="B43" s="234" t="s">
        <v>188</v>
      </c>
      <c r="C43" s="166" t="s">
        <v>189</v>
      </c>
      <c r="D43" s="37" t="s">
        <v>175</v>
      </c>
      <c r="E43" s="68" t="s">
        <v>176</v>
      </c>
      <c r="F43" s="81">
        <v>1976</v>
      </c>
      <c r="G43" s="227">
        <v>174806</v>
      </c>
      <c r="H43" s="416" t="s">
        <v>146</v>
      </c>
      <c r="I43" s="163" t="s">
        <v>190</v>
      </c>
      <c r="J43" s="37" t="s">
        <v>717</v>
      </c>
      <c r="K43" s="37" t="s">
        <v>178</v>
      </c>
      <c r="L43" s="37" t="s">
        <v>191</v>
      </c>
      <c r="M43" s="37" t="s">
        <v>192</v>
      </c>
      <c r="N43" s="37"/>
      <c r="O43" s="37"/>
      <c r="P43" s="37" t="s">
        <v>117</v>
      </c>
      <c r="Q43" s="37" t="s">
        <v>43</v>
      </c>
      <c r="R43" s="37" t="s">
        <v>135</v>
      </c>
      <c r="S43" s="37" t="s">
        <v>135</v>
      </c>
      <c r="T43" s="37" t="s">
        <v>134</v>
      </c>
      <c r="U43" s="37" t="s">
        <v>135</v>
      </c>
      <c r="V43" s="37" t="s">
        <v>193</v>
      </c>
      <c r="W43" s="37" t="s">
        <v>194</v>
      </c>
      <c r="X43" s="37" t="s">
        <v>195</v>
      </c>
      <c r="Y43" s="37">
        <v>2</v>
      </c>
      <c r="Z43" s="37" t="s">
        <v>196</v>
      </c>
      <c r="AA43" s="37" t="s">
        <v>114</v>
      </c>
      <c r="AB43" s="37" t="s">
        <v>113</v>
      </c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</row>
    <row r="44" spans="1:59" s="63" customFormat="1" ht="23.25" customHeight="1">
      <c r="A44" s="37">
        <v>3</v>
      </c>
      <c r="B44" s="234" t="s">
        <v>197</v>
      </c>
      <c r="C44" s="166" t="s">
        <v>198</v>
      </c>
      <c r="D44" s="37" t="s">
        <v>175</v>
      </c>
      <c r="E44" s="68" t="s">
        <v>176</v>
      </c>
      <c r="F44" s="81">
        <v>1976</v>
      </c>
      <c r="G44" s="227">
        <v>152199</v>
      </c>
      <c r="H44" s="436"/>
      <c r="I44" s="163" t="s">
        <v>199</v>
      </c>
      <c r="J44" s="37" t="s">
        <v>718</v>
      </c>
      <c r="K44" s="37" t="s">
        <v>178</v>
      </c>
      <c r="L44" s="37" t="s">
        <v>200</v>
      </c>
      <c r="M44" s="37" t="s">
        <v>192</v>
      </c>
      <c r="N44" s="37"/>
      <c r="O44" s="37"/>
      <c r="P44" s="37" t="s">
        <v>117</v>
      </c>
      <c r="Q44" s="37" t="s">
        <v>135</v>
      </c>
      <c r="R44" s="37" t="s">
        <v>135</v>
      </c>
      <c r="S44" s="37" t="s">
        <v>135</v>
      </c>
      <c r="T44" s="37" t="s">
        <v>134</v>
      </c>
      <c r="U44" s="37" t="s">
        <v>135</v>
      </c>
      <c r="V44" s="37" t="s">
        <v>201</v>
      </c>
      <c r="W44" s="37" t="s">
        <v>202</v>
      </c>
      <c r="X44" s="37" t="s">
        <v>203</v>
      </c>
      <c r="Y44" s="37">
        <v>1</v>
      </c>
      <c r="Z44" s="37" t="s">
        <v>113</v>
      </c>
      <c r="AA44" s="37" t="s">
        <v>114</v>
      </c>
      <c r="AB44" s="37" t="s">
        <v>113</v>
      </c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</row>
    <row r="45" spans="1:59" s="63" customFormat="1" ht="25.5" customHeight="1">
      <c r="A45" s="37">
        <v>4</v>
      </c>
      <c r="B45" s="234" t="s">
        <v>204</v>
      </c>
      <c r="C45" s="166" t="s">
        <v>205</v>
      </c>
      <c r="D45" s="37" t="s">
        <v>175</v>
      </c>
      <c r="E45" s="68" t="s">
        <v>176</v>
      </c>
      <c r="F45" s="81">
        <v>1993</v>
      </c>
      <c r="G45" s="227">
        <v>53921.65</v>
      </c>
      <c r="H45" s="436"/>
      <c r="I45" s="163" t="s">
        <v>206</v>
      </c>
      <c r="J45" s="37" t="s">
        <v>716</v>
      </c>
      <c r="K45" s="37" t="s">
        <v>207</v>
      </c>
      <c r="L45" s="37" t="s">
        <v>208</v>
      </c>
      <c r="M45" s="37" t="s">
        <v>192</v>
      </c>
      <c r="N45" s="37"/>
      <c r="O45" s="37"/>
      <c r="P45" s="37" t="s">
        <v>116</v>
      </c>
      <c r="Q45" s="37" t="s">
        <v>135</v>
      </c>
      <c r="R45" s="37" t="s">
        <v>135</v>
      </c>
      <c r="S45" s="37" t="s">
        <v>43</v>
      </c>
      <c r="T45" s="37" t="s">
        <v>134</v>
      </c>
      <c r="U45" s="37" t="s">
        <v>135</v>
      </c>
      <c r="V45" s="37" t="s">
        <v>209</v>
      </c>
      <c r="W45" s="37" t="s">
        <v>210</v>
      </c>
      <c r="X45" s="37" t="s">
        <v>211</v>
      </c>
      <c r="Y45" s="37">
        <v>1</v>
      </c>
      <c r="Z45" s="37" t="s">
        <v>113</v>
      </c>
      <c r="AA45" s="37" t="s">
        <v>113</v>
      </c>
      <c r="AB45" s="37" t="s">
        <v>113</v>
      </c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</row>
    <row r="46" spans="1:59" s="63" customFormat="1" ht="22.5" customHeight="1" thickBot="1">
      <c r="A46" s="90">
        <v>5</v>
      </c>
      <c r="B46" s="235" t="s">
        <v>212</v>
      </c>
      <c r="C46" s="135" t="s">
        <v>103</v>
      </c>
      <c r="D46" s="135" t="s">
        <v>103</v>
      </c>
      <c r="E46" s="135" t="s">
        <v>103</v>
      </c>
      <c r="F46" s="135" t="s">
        <v>103</v>
      </c>
      <c r="G46" s="228">
        <v>167166.65</v>
      </c>
      <c r="H46" s="414"/>
      <c r="I46" s="135" t="s">
        <v>103</v>
      </c>
      <c r="J46" s="135" t="s">
        <v>103</v>
      </c>
      <c r="K46" s="135" t="s">
        <v>103</v>
      </c>
      <c r="L46" s="135" t="s">
        <v>103</v>
      </c>
      <c r="M46" s="135" t="s">
        <v>103</v>
      </c>
      <c r="N46" s="135"/>
      <c r="O46" s="135"/>
      <c r="P46" s="135" t="s">
        <v>103</v>
      </c>
      <c r="Q46" s="135" t="s">
        <v>103</v>
      </c>
      <c r="R46" s="135" t="s">
        <v>103</v>
      </c>
      <c r="S46" s="135" t="s">
        <v>103</v>
      </c>
      <c r="T46" s="135" t="s">
        <v>103</v>
      </c>
      <c r="U46" s="135" t="s">
        <v>103</v>
      </c>
      <c r="V46" s="135" t="s">
        <v>103</v>
      </c>
      <c r="W46" s="135" t="s">
        <v>103</v>
      </c>
      <c r="X46" s="135" t="s">
        <v>103</v>
      </c>
      <c r="Y46" s="135" t="s">
        <v>103</v>
      </c>
      <c r="Z46" s="135" t="s">
        <v>103</v>
      </c>
      <c r="AA46" s="135" t="s">
        <v>103</v>
      </c>
      <c r="AB46" s="135" t="s">
        <v>103</v>
      </c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</row>
    <row r="47" spans="1:59" s="12" customFormat="1" ht="23.25" customHeight="1" thickBot="1">
      <c r="A47" s="423" t="s">
        <v>66</v>
      </c>
      <c r="B47" s="423"/>
      <c r="C47" s="423"/>
      <c r="D47" s="429"/>
      <c r="E47" s="429"/>
      <c r="F47" s="430"/>
      <c r="G47" s="148">
        <f>SUM(G42:G46)</f>
        <v>12671093.3</v>
      </c>
      <c r="H47" s="424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s="2" customFormat="1" ht="12.75">
      <c r="A48" s="268"/>
      <c r="B48" s="268"/>
      <c r="C48" s="268"/>
      <c r="D48" s="268"/>
      <c r="E48" s="269"/>
      <c r="F48" s="270" t="s">
        <v>498</v>
      </c>
      <c r="G48" s="371">
        <f>SUM(G8,G13,G16,G19,G24,G30,G36,G40,G47,)</f>
        <v>91261372.51</v>
      </c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28" ht="12.75">
      <c r="A49" s="268"/>
      <c r="B49" s="268"/>
      <c r="C49" s="268"/>
      <c r="D49" s="268"/>
      <c r="E49" s="272"/>
      <c r="F49" s="270"/>
      <c r="G49" s="270"/>
      <c r="H49" s="270"/>
      <c r="I49" s="270"/>
      <c r="J49" s="273"/>
      <c r="K49" s="273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</row>
    <row r="50" spans="1:28" ht="12.75" customHeight="1">
      <c r="A50" s="270"/>
      <c r="B50" s="270"/>
      <c r="C50" s="274"/>
      <c r="D50" s="275"/>
      <c r="E50" s="269"/>
      <c r="F50" s="270"/>
      <c r="G50" s="270"/>
      <c r="H50" s="270"/>
      <c r="I50" s="270"/>
      <c r="J50" s="273"/>
      <c r="K50" s="273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</row>
    <row r="51" spans="1:28" ht="12.75">
      <c r="A51" s="270"/>
      <c r="B51" s="270"/>
      <c r="C51" s="274"/>
      <c r="D51" s="275"/>
      <c r="E51" s="269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</row>
    <row r="52" spans="1:28" ht="12.75">
      <c r="A52" s="270"/>
      <c r="B52" s="270"/>
      <c r="C52" s="274"/>
      <c r="D52" s="275"/>
      <c r="E52" s="269"/>
      <c r="F52" s="270"/>
      <c r="G52" s="270"/>
      <c r="H52" s="270"/>
      <c r="I52" s="270"/>
      <c r="J52" s="273"/>
      <c r="K52" s="273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</row>
    <row r="53" spans="1:28" ht="12.75">
      <c r="A53" s="270"/>
      <c r="B53" s="270"/>
      <c r="C53" s="274"/>
      <c r="D53" s="275"/>
      <c r="E53" s="269"/>
      <c r="F53" s="270"/>
      <c r="G53" s="270"/>
      <c r="H53" s="270"/>
      <c r="I53" s="270"/>
      <c r="J53" s="273"/>
      <c r="K53" s="273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</row>
    <row r="54" spans="1:28" ht="12.75">
      <c r="A54" s="270"/>
      <c r="B54" s="270"/>
      <c r="C54" s="274"/>
      <c r="D54" s="275"/>
      <c r="E54" s="269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</row>
    <row r="55" spans="1:28" ht="12.75">
      <c r="A55" s="270"/>
      <c r="B55" s="270"/>
      <c r="C55" s="274"/>
      <c r="D55" s="275"/>
      <c r="E55" s="269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</row>
    <row r="56" spans="1:28" ht="12.75">
      <c r="A56" s="270"/>
      <c r="B56" s="270"/>
      <c r="C56" s="274"/>
      <c r="D56" s="275"/>
      <c r="E56" s="269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</row>
    <row r="57" spans="1:28" ht="12.75">
      <c r="A57" s="270"/>
      <c r="B57" s="270"/>
      <c r="C57" s="274"/>
      <c r="D57" s="275"/>
      <c r="E57" s="269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</row>
    <row r="58" spans="1:28" ht="12.75">
      <c r="A58" s="270"/>
      <c r="B58" s="270"/>
      <c r="C58" s="274"/>
      <c r="D58" s="275"/>
      <c r="E58" s="269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</row>
    <row r="59" spans="1:28" ht="12.75">
      <c r="A59" s="270"/>
      <c r="B59" s="270"/>
      <c r="C59" s="274"/>
      <c r="D59" s="275"/>
      <c r="E59" s="269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</row>
    <row r="60" spans="1:28" ht="12.75">
      <c r="A60" s="270"/>
      <c r="B60" s="270"/>
      <c r="C60" s="274"/>
      <c r="D60" s="275"/>
      <c r="E60" s="269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</row>
    <row r="61" spans="1:28" ht="12.75">
      <c r="A61" s="270"/>
      <c r="B61" s="270"/>
      <c r="C61" s="274"/>
      <c r="D61" s="275"/>
      <c r="E61" s="269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</row>
    <row r="62" spans="1:28" ht="12.75">
      <c r="A62" s="270"/>
      <c r="B62" s="270"/>
      <c r="C62" s="274"/>
      <c r="D62" s="275"/>
      <c r="E62" s="269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</row>
    <row r="63" spans="1:28" ht="12.75">
      <c r="A63" s="19"/>
      <c r="B63" s="19"/>
      <c r="C63" s="20"/>
      <c r="D63" s="21"/>
      <c r="E63" s="2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12.75">
      <c r="A64" s="19"/>
      <c r="B64" s="19"/>
      <c r="C64" s="20"/>
      <c r="D64" s="21"/>
      <c r="E64" s="2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12.75">
      <c r="A65" s="19"/>
      <c r="B65" s="19"/>
      <c r="C65" s="20"/>
      <c r="D65" s="21"/>
      <c r="E65" s="2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12.75">
      <c r="A66" s="19"/>
      <c r="B66" s="19"/>
      <c r="C66" s="20"/>
      <c r="D66" s="21"/>
      <c r="E66" s="2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2.75">
      <c r="A67" s="19"/>
      <c r="B67" s="19"/>
      <c r="C67" s="20"/>
      <c r="D67" s="21"/>
      <c r="E67" s="2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2.75">
      <c r="A68" s="19"/>
      <c r="B68" s="19"/>
      <c r="C68" s="20"/>
      <c r="D68" s="21"/>
      <c r="E68" s="2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2.75">
      <c r="A69" s="19"/>
      <c r="B69" s="19"/>
      <c r="C69" s="20"/>
      <c r="D69" s="21"/>
      <c r="E69" s="2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2.75">
      <c r="A70" s="19"/>
      <c r="B70" s="19"/>
      <c r="C70" s="20"/>
      <c r="D70" s="21"/>
      <c r="E70" s="2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12.75">
      <c r="A71" s="19"/>
      <c r="B71" s="19"/>
      <c r="C71" s="20"/>
      <c r="D71" s="21"/>
      <c r="E71" s="2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2.75">
      <c r="A72" s="19"/>
      <c r="B72" s="19"/>
      <c r="C72" s="20"/>
      <c r="D72" s="21"/>
      <c r="E72" s="2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2.75">
      <c r="A73" s="19"/>
      <c r="B73" s="19"/>
      <c r="C73" s="20"/>
      <c r="D73" s="21"/>
      <c r="E73" s="2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12.75">
      <c r="A74" s="19"/>
      <c r="B74" s="19"/>
      <c r="C74" s="20"/>
      <c r="D74" s="21"/>
      <c r="E74" s="2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2.75">
      <c r="A75" s="19"/>
      <c r="B75" s="19"/>
      <c r="C75" s="20"/>
      <c r="D75" s="21"/>
      <c r="E75" s="22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2.75">
      <c r="A76" s="19"/>
      <c r="B76" s="19"/>
      <c r="C76" s="20"/>
      <c r="D76" s="21"/>
      <c r="E76" s="2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2.75">
      <c r="A77" s="19"/>
      <c r="B77" s="19"/>
      <c r="C77" s="20"/>
      <c r="D77" s="21"/>
      <c r="E77" s="2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12.75">
      <c r="A78" s="19"/>
      <c r="B78" s="19"/>
      <c r="C78" s="20"/>
      <c r="D78" s="21"/>
      <c r="E78" s="2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2.75">
      <c r="A79" s="19"/>
      <c r="B79" s="19"/>
      <c r="C79" s="20"/>
      <c r="D79" s="21"/>
      <c r="E79" s="2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12.75">
      <c r="A80" s="19"/>
      <c r="B80" s="19"/>
      <c r="C80" s="20"/>
      <c r="D80" s="21"/>
      <c r="E80" s="22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12.75">
      <c r="A81" s="19"/>
      <c r="B81" s="19"/>
      <c r="C81" s="20"/>
      <c r="D81" s="21"/>
      <c r="E81" s="22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12.75">
      <c r="A82" s="19"/>
      <c r="B82" s="19"/>
      <c r="C82" s="20"/>
      <c r="D82" s="21"/>
      <c r="E82" s="2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12.75">
      <c r="A83" s="19"/>
      <c r="B83" s="19"/>
      <c r="C83" s="20"/>
      <c r="D83" s="21"/>
      <c r="E83" s="2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12.75">
      <c r="A84" s="19"/>
      <c r="B84" s="19"/>
      <c r="C84" s="20"/>
      <c r="D84" s="21"/>
      <c r="E84" s="22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12.75">
      <c r="A85" s="19"/>
      <c r="B85" s="19"/>
      <c r="C85" s="20"/>
      <c r="D85" s="21"/>
      <c r="E85" s="2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12.75">
      <c r="A86" s="19"/>
      <c r="B86" s="19"/>
      <c r="C86" s="20"/>
      <c r="D86" s="21"/>
      <c r="E86" s="2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12.75">
      <c r="A87" s="19"/>
      <c r="B87" s="19"/>
      <c r="C87" s="20"/>
      <c r="D87" s="21"/>
      <c r="E87" s="22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12.75">
      <c r="A88" s="19"/>
      <c r="B88" s="19"/>
      <c r="C88" s="20"/>
      <c r="D88" s="21"/>
      <c r="E88" s="22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12.75">
      <c r="A89" s="19"/>
      <c r="B89" s="19"/>
      <c r="C89" s="20"/>
      <c r="D89" s="21"/>
      <c r="E89" s="2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12.75">
      <c r="A90" s="19"/>
      <c r="B90" s="19"/>
      <c r="C90" s="20"/>
      <c r="D90" s="21"/>
      <c r="E90" s="22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12.75">
      <c r="A91" s="19"/>
      <c r="B91" s="19"/>
      <c r="C91" s="20"/>
      <c r="D91" s="21"/>
      <c r="E91" s="2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12.75">
      <c r="A92" s="19"/>
      <c r="B92" s="19"/>
      <c r="C92" s="20"/>
      <c r="D92" s="21"/>
      <c r="E92" s="2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12.75">
      <c r="A93" s="19"/>
      <c r="B93" s="19"/>
      <c r="C93" s="20"/>
      <c r="D93" s="21"/>
      <c r="E93" s="22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12.75">
      <c r="A94" s="19"/>
      <c r="B94" s="19"/>
      <c r="C94" s="20"/>
      <c r="D94" s="21"/>
      <c r="E94" s="22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12.75">
      <c r="A95" s="19"/>
      <c r="B95" s="19"/>
      <c r="C95" s="20"/>
      <c r="D95" s="21"/>
      <c r="E95" s="22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12.75">
      <c r="A96" s="19"/>
      <c r="B96" s="19"/>
      <c r="C96" s="20"/>
      <c r="D96" s="21"/>
      <c r="E96" s="22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12.75">
      <c r="A97" s="19"/>
      <c r="B97" s="19"/>
      <c r="C97" s="20"/>
      <c r="D97" s="21"/>
      <c r="E97" s="22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12.75">
      <c r="A98" s="19"/>
      <c r="B98" s="19"/>
      <c r="C98" s="20"/>
      <c r="D98" s="21"/>
      <c r="E98" s="2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12.75">
      <c r="A99" s="19"/>
      <c r="B99" s="19"/>
      <c r="C99" s="20"/>
      <c r="D99" s="21"/>
      <c r="E99" s="2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12.75">
      <c r="A100" s="19"/>
      <c r="B100" s="19"/>
      <c r="C100" s="20"/>
      <c r="D100" s="21"/>
      <c r="E100" s="2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12.75">
      <c r="A101" s="19"/>
      <c r="B101" s="19"/>
      <c r="C101" s="20"/>
      <c r="D101" s="21"/>
      <c r="E101" s="22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12.75">
      <c r="A102" s="19"/>
      <c r="B102" s="19"/>
      <c r="C102" s="20"/>
      <c r="D102" s="21"/>
      <c r="E102" s="2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12.75">
      <c r="A103" s="19"/>
      <c r="B103" s="19"/>
      <c r="C103" s="20"/>
      <c r="D103" s="21"/>
      <c r="E103" s="2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12.75">
      <c r="A104" s="19"/>
      <c r="B104" s="19"/>
      <c r="C104" s="20"/>
      <c r="D104" s="21"/>
      <c r="E104" s="2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12.75">
      <c r="A105" s="19"/>
      <c r="B105" s="19"/>
      <c r="C105" s="20"/>
      <c r="D105" s="21"/>
      <c r="E105" s="2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12.75">
      <c r="A106" s="19"/>
      <c r="B106" s="19"/>
      <c r="C106" s="20"/>
      <c r="D106" s="21"/>
      <c r="E106" s="2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12.75">
      <c r="A107" s="19"/>
      <c r="B107" s="19"/>
      <c r="C107" s="20"/>
      <c r="D107" s="21"/>
      <c r="E107" s="2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12.75">
      <c r="A108" s="19"/>
      <c r="B108" s="19"/>
      <c r="C108" s="20"/>
      <c r="D108" s="21"/>
      <c r="E108" s="22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12.75">
      <c r="A109" s="19"/>
      <c r="B109" s="19"/>
      <c r="C109" s="20"/>
      <c r="D109" s="21"/>
      <c r="E109" s="22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12.75">
      <c r="A110" s="19"/>
      <c r="B110" s="19"/>
      <c r="C110" s="20"/>
      <c r="D110" s="21"/>
      <c r="E110" s="2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12.75">
      <c r="A111" s="19"/>
      <c r="B111" s="19"/>
      <c r="C111" s="20"/>
      <c r="D111" s="21"/>
      <c r="E111" s="22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12.75">
      <c r="A112" s="19"/>
      <c r="B112" s="19"/>
      <c r="C112" s="20"/>
      <c r="D112" s="21"/>
      <c r="E112" s="2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12.75">
      <c r="A113" s="19"/>
      <c r="B113" s="19"/>
      <c r="C113" s="20"/>
      <c r="D113" s="21"/>
      <c r="E113" s="2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12.75">
      <c r="A114" s="19"/>
      <c r="B114" s="19"/>
      <c r="C114" s="20"/>
      <c r="D114" s="21"/>
      <c r="E114" s="2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12.75">
      <c r="A115" s="19"/>
      <c r="B115" s="19"/>
      <c r="C115" s="20"/>
      <c r="D115" s="21"/>
      <c r="E115" s="2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12.75">
      <c r="A116" s="19"/>
      <c r="B116" s="19"/>
      <c r="C116" s="20"/>
      <c r="D116" s="21"/>
      <c r="E116" s="22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12.75">
      <c r="A117" s="19"/>
      <c r="B117" s="19"/>
      <c r="C117" s="20"/>
      <c r="D117" s="21"/>
      <c r="E117" s="22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12.75">
      <c r="A118" s="19"/>
      <c r="B118" s="19"/>
      <c r="C118" s="20"/>
      <c r="D118" s="21"/>
      <c r="E118" s="22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12.75">
      <c r="A119" s="19"/>
      <c r="B119" s="19"/>
      <c r="C119" s="20"/>
      <c r="D119" s="21"/>
      <c r="E119" s="22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12.75">
      <c r="A120" s="19"/>
      <c r="B120" s="19"/>
      <c r="C120" s="20"/>
      <c r="D120" s="21"/>
      <c r="E120" s="22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12.75">
      <c r="A121" s="19"/>
      <c r="B121" s="19"/>
      <c r="C121" s="20"/>
      <c r="D121" s="21"/>
      <c r="E121" s="22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12.75">
      <c r="A122" s="19"/>
      <c r="B122" s="19"/>
      <c r="C122" s="20"/>
      <c r="D122" s="21"/>
      <c r="E122" s="22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12.75">
      <c r="A123" s="19"/>
      <c r="B123" s="19"/>
      <c r="C123" s="20"/>
      <c r="D123" s="21"/>
      <c r="E123" s="2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12.75">
      <c r="A124" s="19"/>
      <c r="B124" s="19"/>
      <c r="C124" s="20"/>
      <c r="D124" s="21"/>
      <c r="E124" s="22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12.75">
      <c r="A125" s="19"/>
      <c r="B125" s="19"/>
      <c r="C125" s="20"/>
      <c r="D125" s="21"/>
      <c r="E125" s="22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12.75">
      <c r="A126" s="19"/>
      <c r="B126" s="19"/>
      <c r="C126" s="20"/>
      <c r="D126" s="21"/>
      <c r="E126" s="22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12.75">
      <c r="A127" s="19"/>
      <c r="B127" s="19"/>
      <c r="C127" s="20"/>
      <c r="D127" s="21"/>
      <c r="E127" s="22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12.75">
      <c r="A128" s="19"/>
      <c r="B128" s="19"/>
      <c r="C128" s="20"/>
      <c r="D128" s="21"/>
      <c r="E128" s="2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12.75">
      <c r="A129" s="19"/>
      <c r="B129" s="19"/>
      <c r="C129" s="20"/>
      <c r="D129" s="21"/>
      <c r="E129" s="2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12.75">
      <c r="A130" s="19"/>
      <c r="B130" s="19"/>
      <c r="C130" s="20"/>
      <c r="D130" s="21"/>
      <c r="E130" s="2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12.75">
      <c r="A131" s="19"/>
      <c r="B131" s="19"/>
      <c r="C131" s="20"/>
      <c r="D131" s="21"/>
      <c r="E131" s="2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12.75">
      <c r="A132" s="19"/>
      <c r="B132" s="19"/>
      <c r="C132" s="20"/>
      <c r="D132" s="21"/>
      <c r="E132" s="2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12.75">
      <c r="A133" s="19"/>
      <c r="B133" s="19"/>
      <c r="C133" s="20"/>
      <c r="D133" s="21"/>
      <c r="E133" s="2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12.75">
      <c r="A134" s="19"/>
      <c r="B134" s="19"/>
      <c r="C134" s="20"/>
      <c r="D134" s="21"/>
      <c r="E134" s="2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12.75">
      <c r="A135" s="19"/>
      <c r="B135" s="19"/>
      <c r="C135" s="20"/>
      <c r="D135" s="21"/>
      <c r="E135" s="2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12.75">
      <c r="A136" s="19"/>
      <c r="B136" s="19"/>
      <c r="C136" s="20"/>
      <c r="D136" s="21"/>
      <c r="E136" s="2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12.75">
      <c r="A137" s="19"/>
      <c r="B137" s="19"/>
      <c r="C137" s="20"/>
      <c r="D137" s="21"/>
      <c r="E137" s="22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12.75">
      <c r="A138" s="19"/>
      <c r="B138" s="19"/>
      <c r="C138" s="20"/>
      <c r="D138" s="21"/>
      <c r="E138" s="22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12.75">
      <c r="A139" s="19"/>
      <c r="B139" s="19"/>
      <c r="C139" s="20"/>
      <c r="D139" s="21"/>
      <c r="E139" s="22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12.75">
      <c r="A140" s="19"/>
      <c r="B140" s="19"/>
      <c r="C140" s="20"/>
      <c r="D140" s="21"/>
      <c r="E140" s="22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12.75">
      <c r="A141" s="19"/>
      <c r="B141" s="19"/>
      <c r="C141" s="20"/>
      <c r="D141" s="21"/>
      <c r="E141" s="22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12.75">
      <c r="A142" s="19"/>
      <c r="B142" s="19"/>
      <c r="C142" s="20"/>
      <c r="D142" s="21"/>
      <c r="E142" s="22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12.75">
      <c r="A143" s="19"/>
      <c r="B143" s="19"/>
      <c r="C143" s="20"/>
      <c r="D143" s="21"/>
      <c r="E143" s="22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12.75">
      <c r="A144" s="19"/>
      <c r="B144" s="19"/>
      <c r="C144" s="20"/>
      <c r="D144" s="21"/>
      <c r="E144" s="22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12.75">
      <c r="A145" s="19"/>
      <c r="B145" s="19"/>
      <c r="C145" s="20"/>
      <c r="D145" s="21"/>
      <c r="E145" s="22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12.75">
      <c r="A146" s="19"/>
      <c r="B146" s="19"/>
      <c r="C146" s="20"/>
      <c r="D146" s="21"/>
      <c r="E146" s="22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12.75">
      <c r="A147" s="19"/>
      <c r="B147" s="19"/>
      <c r="C147" s="20"/>
      <c r="D147" s="21"/>
      <c r="E147" s="22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12.75">
      <c r="A148" s="19"/>
      <c r="B148" s="19"/>
      <c r="C148" s="20"/>
      <c r="D148" s="21"/>
      <c r="E148" s="22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12.75">
      <c r="A149" s="19"/>
      <c r="B149" s="19"/>
      <c r="C149" s="20"/>
      <c r="D149" s="21"/>
      <c r="E149" s="22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12.75">
      <c r="A150" s="19"/>
      <c r="B150" s="19"/>
      <c r="C150" s="20"/>
      <c r="D150" s="21"/>
      <c r="E150" s="2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12.75">
      <c r="A151" s="19"/>
      <c r="B151" s="19"/>
      <c r="C151" s="20"/>
      <c r="D151" s="21"/>
      <c r="E151" s="22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12.75">
      <c r="A152" s="19"/>
      <c r="B152" s="19"/>
      <c r="C152" s="20"/>
      <c r="D152" s="21"/>
      <c r="E152" s="22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12.75">
      <c r="A153" s="19"/>
      <c r="B153" s="19"/>
      <c r="C153" s="20"/>
      <c r="D153" s="21"/>
      <c r="E153" s="2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12.75">
      <c r="A154" s="19"/>
      <c r="B154" s="19"/>
      <c r="C154" s="20"/>
      <c r="D154" s="21"/>
      <c r="E154" s="2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12.75">
      <c r="A155" s="19"/>
      <c r="B155" s="19"/>
      <c r="C155" s="20"/>
      <c r="D155" s="21"/>
      <c r="E155" s="22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12.75">
      <c r="A156" s="19"/>
      <c r="B156" s="19"/>
      <c r="C156" s="20"/>
      <c r="D156" s="21"/>
      <c r="E156" s="22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12.75">
      <c r="A157" s="19"/>
      <c r="B157" s="19"/>
      <c r="C157" s="20"/>
      <c r="D157" s="21"/>
      <c r="E157" s="22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12.75">
      <c r="A158" s="19"/>
      <c r="B158" s="19"/>
      <c r="C158" s="20"/>
      <c r="D158" s="21"/>
      <c r="E158" s="22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12.75">
      <c r="A159" s="19"/>
      <c r="B159" s="19"/>
      <c r="C159" s="20"/>
      <c r="D159" s="21"/>
      <c r="E159" s="22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12.75">
      <c r="A160" s="19"/>
      <c r="B160" s="19"/>
      <c r="C160" s="20"/>
      <c r="D160" s="21"/>
      <c r="E160" s="2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12.75">
      <c r="A161" s="19"/>
      <c r="B161" s="19"/>
      <c r="C161" s="20"/>
      <c r="D161" s="21"/>
      <c r="E161" s="22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12.75">
      <c r="A162" s="19"/>
      <c r="B162" s="19"/>
      <c r="C162" s="20"/>
      <c r="D162" s="21"/>
      <c r="E162" s="22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12.75">
      <c r="A163" s="19"/>
      <c r="B163" s="19"/>
      <c r="C163" s="20"/>
      <c r="D163" s="21"/>
      <c r="E163" s="2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12.75">
      <c r="A164" s="19"/>
      <c r="B164" s="19"/>
      <c r="C164" s="20"/>
      <c r="D164" s="21"/>
      <c r="E164" s="22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12.75">
      <c r="A165" s="19"/>
      <c r="B165" s="19"/>
      <c r="C165" s="20"/>
      <c r="D165" s="21"/>
      <c r="E165" s="22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12.75">
      <c r="A166" s="19"/>
      <c r="B166" s="19"/>
      <c r="C166" s="20"/>
      <c r="D166" s="21"/>
      <c r="E166" s="22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12.75">
      <c r="A167" s="19"/>
      <c r="B167" s="19"/>
      <c r="C167" s="20"/>
      <c r="D167" s="21"/>
      <c r="E167" s="22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12.75">
      <c r="A168" s="19"/>
      <c r="B168" s="19"/>
      <c r="C168" s="20"/>
      <c r="D168" s="21"/>
      <c r="E168" s="22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12.75">
      <c r="A169" s="19"/>
      <c r="B169" s="19"/>
      <c r="C169" s="20"/>
      <c r="D169" s="21"/>
      <c r="E169" s="22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12.75">
      <c r="A170" s="19"/>
      <c r="B170" s="19"/>
      <c r="C170" s="20"/>
      <c r="D170" s="21"/>
      <c r="E170" s="22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12.75">
      <c r="A171" s="19"/>
      <c r="B171" s="19"/>
      <c r="C171" s="20"/>
      <c r="D171" s="21"/>
      <c r="E171" s="22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12.75">
      <c r="A172" s="19"/>
      <c r="B172" s="19"/>
      <c r="C172" s="20"/>
      <c r="D172" s="21"/>
      <c r="E172" s="22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12.75">
      <c r="A173" s="19"/>
      <c r="B173" s="19"/>
      <c r="C173" s="20"/>
      <c r="D173" s="21"/>
      <c r="E173" s="22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12.75">
      <c r="A174" s="19"/>
      <c r="B174" s="19"/>
      <c r="C174" s="20"/>
      <c r="D174" s="21"/>
      <c r="E174" s="2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12.75">
      <c r="A175" s="19"/>
      <c r="B175" s="19"/>
      <c r="C175" s="20"/>
      <c r="D175" s="21"/>
      <c r="E175" s="2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12.75">
      <c r="A176" s="19"/>
      <c r="B176" s="19"/>
      <c r="C176" s="20"/>
      <c r="D176" s="21"/>
      <c r="E176" s="2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12.75">
      <c r="A177" s="19"/>
      <c r="B177" s="19"/>
      <c r="C177" s="20"/>
      <c r="D177" s="21"/>
      <c r="E177" s="22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12.75">
      <c r="A178" s="19"/>
      <c r="B178" s="19"/>
      <c r="C178" s="20"/>
      <c r="D178" s="21"/>
      <c r="E178" s="22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12.75">
      <c r="A179" s="19"/>
      <c r="B179" s="19"/>
      <c r="C179" s="20"/>
      <c r="D179" s="21"/>
      <c r="E179" s="22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12.75">
      <c r="A180" s="19"/>
      <c r="B180" s="19"/>
      <c r="C180" s="20"/>
      <c r="D180" s="21"/>
      <c r="E180" s="22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12.75">
      <c r="A181" s="19"/>
      <c r="B181" s="19"/>
      <c r="C181" s="20"/>
      <c r="D181" s="21"/>
      <c r="E181" s="22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12.75">
      <c r="A182" s="19"/>
      <c r="B182" s="19"/>
      <c r="C182" s="20"/>
      <c r="D182" s="21"/>
      <c r="E182" s="22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12.75">
      <c r="A183" s="19"/>
      <c r="B183" s="19"/>
      <c r="C183" s="20"/>
      <c r="D183" s="21"/>
      <c r="E183" s="22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12.75">
      <c r="A184" s="19"/>
      <c r="B184" s="19"/>
      <c r="C184" s="20"/>
      <c r="D184" s="21"/>
      <c r="E184" s="22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12.75">
      <c r="A185" s="19"/>
      <c r="B185" s="19"/>
      <c r="C185" s="20"/>
      <c r="D185" s="21"/>
      <c r="E185" s="22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12.75">
      <c r="A186" s="19"/>
      <c r="B186" s="19"/>
      <c r="C186" s="20"/>
      <c r="D186" s="21"/>
      <c r="E186" s="22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12.75">
      <c r="A187" s="19"/>
      <c r="B187" s="19"/>
      <c r="C187" s="20"/>
      <c r="D187" s="21"/>
      <c r="E187" s="22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12.75">
      <c r="A188" s="19"/>
      <c r="B188" s="19"/>
      <c r="C188" s="20"/>
      <c r="D188" s="21"/>
      <c r="E188" s="22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ht="12.75">
      <c r="A189" s="19"/>
      <c r="B189" s="19"/>
      <c r="C189" s="20"/>
      <c r="D189" s="21"/>
      <c r="E189" s="22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</sheetData>
  <sheetProtection/>
  <mergeCells count="65">
    <mergeCell ref="D2:D3"/>
    <mergeCell ref="B2:B3"/>
    <mergeCell ref="C2:C3"/>
    <mergeCell ref="E2:E3"/>
    <mergeCell ref="K2:M2"/>
    <mergeCell ref="G2:G3"/>
    <mergeCell ref="J2:J3"/>
    <mergeCell ref="I2:I3"/>
    <mergeCell ref="Y2:Y3"/>
    <mergeCell ref="AA2:AA3"/>
    <mergeCell ref="V2:V3"/>
    <mergeCell ref="H8:AB8"/>
    <mergeCell ref="P2:U2"/>
    <mergeCell ref="W2:W3"/>
    <mergeCell ref="X2:X3"/>
    <mergeCell ref="N2:N3"/>
    <mergeCell ref="Z2:Z3"/>
    <mergeCell ref="AB2:AB3"/>
    <mergeCell ref="A47:C47"/>
    <mergeCell ref="H47:AB47"/>
    <mergeCell ref="D40:F40"/>
    <mergeCell ref="D47:F47"/>
    <mergeCell ref="A36:C36"/>
    <mergeCell ref="A40:C40"/>
    <mergeCell ref="A41:AB41"/>
    <mergeCell ref="H43:H46"/>
    <mergeCell ref="H24:AB24"/>
    <mergeCell ref="A31:AB31"/>
    <mergeCell ref="A24:C24"/>
    <mergeCell ref="H2:H3"/>
    <mergeCell ref="D8:F8"/>
    <mergeCell ref="D30:F30"/>
    <mergeCell ref="F2:F3"/>
    <mergeCell ref="D16:F16"/>
    <mergeCell ref="A2:A3"/>
    <mergeCell ref="A9:AB9"/>
    <mergeCell ref="A30:C30"/>
    <mergeCell ref="G26:G27"/>
    <mergeCell ref="A25:AB25"/>
    <mergeCell ref="H16:AB16"/>
    <mergeCell ref="A13:C13"/>
    <mergeCell ref="A37:AB37"/>
    <mergeCell ref="D36:F36"/>
    <mergeCell ref="H32:H33"/>
    <mergeCell ref="H34:H35"/>
    <mergeCell ref="H36:AB36"/>
    <mergeCell ref="A20:AB20"/>
    <mergeCell ref="D19:F19"/>
    <mergeCell ref="D13:F13"/>
    <mergeCell ref="H13:AB13"/>
    <mergeCell ref="A8:C8"/>
    <mergeCell ref="A19:C19"/>
    <mergeCell ref="B16:C16"/>
    <mergeCell ref="A17:AB17"/>
    <mergeCell ref="A14:AB14"/>
    <mergeCell ref="H30:AB30"/>
    <mergeCell ref="H26:H27"/>
    <mergeCell ref="H28:H29"/>
    <mergeCell ref="O2:O3"/>
    <mergeCell ref="H40:AB40"/>
    <mergeCell ref="A4:AB4"/>
    <mergeCell ref="H10:H12"/>
    <mergeCell ref="H5:H7"/>
    <mergeCell ref="D24:F24"/>
    <mergeCell ref="H19:AB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5" r:id="rId1"/>
  <headerFooter alignWithMargins="0">
    <oddFooter>&amp;CStrona &amp;P z &amp;N</oddFooter>
  </headerFooter>
  <rowBreaks count="1" manualBreakCount="1">
    <brk id="1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02"/>
  <sheetViews>
    <sheetView view="pageBreakPreview" zoomScale="60" workbookViewId="0" topLeftCell="A1374">
      <selection activeCell="F1395" sqref="F1395"/>
    </sheetView>
  </sheetViews>
  <sheetFormatPr defaultColWidth="9.140625" defaultRowHeight="12.75"/>
  <cols>
    <col min="1" max="1" width="5.140625" style="0" customWidth="1"/>
    <col min="2" max="2" width="69.421875" style="0" customWidth="1"/>
    <col min="3" max="3" width="19.7109375" style="9" customWidth="1"/>
    <col min="4" max="4" width="28.57421875" style="0" customWidth="1"/>
    <col min="5" max="5" width="11.28125" style="100" bestFit="1" customWidth="1"/>
    <col min="6" max="6" width="15.00390625" style="100" bestFit="1" customWidth="1"/>
    <col min="7" max="78" width="9.140625" style="100" customWidth="1"/>
  </cols>
  <sheetData>
    <row r="1" spans="1:5" ht="13.5" thickBot="1">
      <c r="A1" s="276" t="s">
        <v>228</v>
      </c>
      <c r="B1" s="277"/>
      <c r="C1" s="278"/>
      <c r="D1" s="279"/>
      <c r="E1" s="78"/>
    </row>
    <row r="2" spans="1:5" ht="14.25">
      <c r="A2" s="465" t="s">
        <v>935</v>
      </c>
      <c r="B2" s="466"/>
      <c r="C2" s="466"/>
      <c r="D2" s="467"/>
      <c r="E2" s="78"/>
    </row>
    <row r="3" spans="1:5" ht="26.25" thickBot="1">
      <c r="A3" s="91" t="s">
        <v>75</v>
      </c>
      <c r="B3" s="91" t="s">
        <v>217</v>
      </c>
      <c r="C3" s="91" t="s">
        <v>218</v>
      </c>
      <c r="D3" s="91" t="s">
        <v>219</v>
      </c>
      <c r="E3" s="78"/>
    </row>
    <row r="4" spans="1:78" s="67" customFormat="1" ht="21" customHeight="1" thickBot="1">
      <c r="A4" s="449" t="s">
        <v>102</v>
      </c>
      <c r="B4" s="450"/>
      <c r="C4" s="450"/>
      <c r="D4" s="45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5" ht="12.75" customHeight="1">
      <c r="A5" s="199">
        <v>1</v>
      </c>
      <c r="B5" s="109" t="s">
        <v>348</v>
      </c>
      <c r="C5" s="110" t="s">
        <v>347</v>
      </c>
      <c r="D5" s="363">
        <v>488.31</v>
      </c>
      <c r="E5" s="78"/>
    </row>
    <row r="6" spans="1:5" ht="12.75">
      <c r="A6" s="199">
        <v>2</v>
      </c>
      <c r="B6" s="109" t="s">
        <v>348</v>
      </c>
      <c r="C6" s="110" t="s">
        <v>347</v>
      </c>
      <c r="D6" s="363">
        <v>488.31</v>
      </c>
      <c r="E6" s="78"/>
    </row>
    <row r="7" spans="1:5" ht="12.75">
      <c r="A7" s="199">
        <v>3</v>
      </c>
      <c r="B7" s="109" t="s">
        <v>348</v>
      </c>
      <c r="C7" s="110" t="s">
        <v>347</v>
      </c>
      <c r="D7" s="363">
        <v>488.31</v>
      </c>
      <c r="E7" s="78"/>
    </row>
    <row r="8" spans="1:5" ht="12.75">
      <c r="A8" s="199">
        <v>4</v>
      </c>
      <c r="B8" s="109" t="s">
        <v>349</v>
      </c>
      <c r="C8" s="110" t="s">
        <v>350</v>
      </c>
      <c r="D8" s="363">
        <v>369</v>
      </c>
      <c r="E8" s="78"/>
    </row>
    <row r="9" spans="1:5" ht="12.75">
      <c r="A9" s="199">
        <v>5</v>
      </c>
      <c r="B9" s="109" t="s">
        <v>349</v>
      </c>
      <c r="C9" s="280">
        <v>42272</v>
      </c>
      <c r="D9" s="363">
        <v>356.7</v>
      </c>
      <c r="E9" s="78"/>
    </row>
    <row r="10" spans="1:5" ht="12.75">
      <c r="A10" s="199">
        <v>6</v>
      </c>
      <c r="B10" s="109" t="s">
        <v>351</v>
      </c>
      <c r="C10" s="110" t="s">
        <v>352</v>
      </c>
      <c r="D10" s="363">
        <v>486.66</v>
      </c>
      <c r="E10" s="78"/>
    </row>
    <row r="11" spans="1:5" ht="12.75">
      <c r="A11" s="199">
        <v>7</v>
      </c>
      <c r="B11" s="109" t="s">
        <v>353</v>
      </c>
      <c r="C11" s="110" t="s">
        <v>352</v>
      </c>
      <c r="D11" s="363">
        <v>676.5</v>
      </c>
      <c r="E11" s="78"/>
    </row>
    <row r="12" spans="1:5" ht="12.75">
      <c r="A12" s="199">
        <v>8</v>
      </c>
      <c r="B12" s="109" t="s">
        <v>354</v>
      </c>
      <c r="C12" s="110" t="s">
        <v>352</v>
      </c>
      <c r="D12" s="363">
        <v>246</v>
      </c>
      <c r="E12" s="78"/>
    </row>
    <row r="13" spans="1:5" ht="12.75">
      <c r="A13" s="199">
        <v>9</v>
      </c>
      <c r="B13" s="109" t="s">
        <v>355</v>
      </c>
      <c r="C13" s="110" t="s">
        <v>356</v>
      </c>
      <c r="D13" s="363">
        <v>486.66</v>
      </c>
      <c r="E13" s="78"/>
    </row>
    <row r="14" spans="1:5" ht="12.75">
      <c r="A14" s="199">
        <v>10</v>
      </c>
      <c r="B14" s="109" t="s">
        <v>355</v>
      </c>
      <c r="C14" s="110" t="s">
        <v>356</v>
      </c>
      <c r="D14" s="363">
        <v>486.66</v>
      </c>
      <c r="E14" s="78"/>
    </row>
    <row r="15" spans="1:5" ht="12.75">
      <c r="A15" s="199">
        <v>11</v>
      </c>
      <c r="B15" s="109" t="s">
        <v>355</v>
      </c>
      <c r="C15" s="110" t="s">
        <v>356</v>
      </c>
      <c r="D15" s="363">
        <v>486.66</v>
      </c>
      <c r="E15" s="78"/>
    </row>
    <row r="16" spans="1:5" ht="12.75">
      <c r="A16" s="199">
        <v>12</v>
      </c>
      <c r="B16" s="109" t="s">
        <v>357</v>
      </c>
      <c r="C16" s="110" t="s">
        <v>358</v>
      </c>
      <c r="D16" s="363">
        <v>3442.77</v>
      </c>
      <c r="E16" s="78"/>
    </row>
    <row r="17" spans="1:5" ht="12.75">
      <c r="A17" s="199">
        <v>13</v>
      </c>
      <c r="B17" s="173" t="s">
        <v>759</v>
      </c>
      <c r="C17" s="174">
        <v>43646</v>
      </c>
      <c r="D17" s="175">
        <v>1735.53</v>
      </c>
      <c r="E17" s="78"/>
    </row>
    <row r="18" spans="1:5" ht="12.75">
      <c r="A18" s="199">
        <v>14</v>
      </c>
      <c r="B18" s="109" t="s">
        <v>361</v>
      </c>
      <c r="C18" s="110" t="s">
        <v>362</v>
      </c>
      <c r="D18" s="363">
        <v>1310</v>
      </c>
      <c r="E18" s="78"/>
    </row>
    <row r="19" spans="1:5" ht="12.75">
      <c r="A19" s="199">
        <v>15</v>
      </c>
      <c r="B19" s="109" t="s">
        <v>361</v>
      </c>
      <c r="C19" s="110" t="s">
        <v>362</v>
      </c>
      <c r="D19" s="363">
        <v>1310</v>
      </c>
      <c r="E19" s="78"/>
    </row>
    <row r="20" spans="1:5" ht="12.75">
      <c r="A20" s="199">
        <v>16</v>
      </c>
      <c r="B20" s="109" t="s">
        <v>361</v>
      </c>
      <c r="C20" s="110" t="s">
        <v>362</v>
      </c>
      <c r="D20" s="363">
        <v>1310</v>
      </c>
      <c r="E20" s="78"/>
    </row>
    <row r="21" spans="1:5" ht="12.75">
      <c r="A21" s="199">
        <v>17</v>
      </c>
      <c r="B21" s="109" t="s">
        <v>363</v>
      </c>
      <c r="C21" s="110" t="s">
        <v>364</v>
      </c>
      <c r="D21" s="363">
        <v>698.99</v>
      </c>
      <c r="E21" s="78"/>
    </row>
    <row r="22" spans="1:5" ht="12.75">
      <c r="A22" s="199">
        <v>18</v>
      </c>
      <c r="B22" s="109" t="s">
        <v>365</v>
      </c>
      <c r="C22" s="110" t="s">
        <v>366</v>
      </c>
      <c r="D22" s="363">
        <v>699.99</v>
      </c>
      <c r="E22" s="78"/>
    </row>
    <row r="23" spans="1:5" ht="12.75">
      <c r="A23" s="199">
        <v>19</v>
      </c>
      <c r="B23" s="109" t="s">
        <v>367</v>
      </c>
      <c r="C23" s="110" t="s">
        <v>368</v>
      </c>
      <c r="D23" s="363">
        <v>235</v>
      </c>
      <c r="E23" s="78"/>
    </row>
    <row r="24" spans="1:5" ht="12.75">
      <c r="A24" s="199">
        <v>20</v>
      </c>
      <c r="B24" s="109" t="s">
        <v>369</v>
      </c>
      <c r="C24" s="110" t="s">
        <v>360</v>
      </c>
      <c r="D24" s="363">
        <v>2340</v>
      </c>
      <c r="E24" s="78"/>
    </row>
    <row r="25" spans="1:5" ht="12.75">
      <c r="A25" s="199">
        <v>21</v>
      </c>
      <c r="B25" s="109" t="s">
        <v>369</v>
      </c>
      <c r="C25" s="110" t="s">
        <v>360</v>
      </c>
      <c r="D25" s="363">
        <v>2340</v>
      </c>
      <c r="E25" s="78"/>
    </row>
    <row r="26" spans="1:5" ht="12.75">
      <c r="A26" s="199">
        <v>22</v>
      </c>
      <c r="B26" s="109" t="s">
        <v>371</v>
      </c>
      <c r="C26" s="110" t="s">
        <v>360</v>
      </c>
      <c r="D26" s="363">
        <v>1267</v>
      </c>
      <c r="E26" s="78"/>
    </row>
    <row r="27" spans="1:5" ht="12.75">
      <c r="A27" s="199">
        <v>23</v>
      </c>
      <c r="B27" s="109" t="s">
        <v>371</v>
      </c>
      <c r="C27" s="110" t="s">
        <v>360</v>
      </c>
      <c r="D27" s="363">
        <v>1267</v>
      </c>
      <c r="E27" s="78"/>
    </row>
    <row r="28" spans="1:5" ht="12.75">
      <c r="A28" s="199">
        <v>24</v>
      </c>
      <c r="B28" s="109" t="s">
        <v>371</v>
      </c>
      <c r="C28" s="110" t="s">
        <v>360</v>
      </c>
      <c r="D28" s="363">
        <v>1267</v>
      </c>
      <c r="E28" s="78"/>
    </row>
    <row r="29" spans="1:5" ht="12.75">
      <c r="A29" s="199">
        <v>25</v>
      </c>
      <c r="B29" s="109" t="s">
        <v>371</v>
      </c>
      <c r="C29" s="110" t="s">
        <v>360</v>
      </c>
      <c r="D29" s="363">
        <v>1267</v>
      </c>
      <c r="E29" s="78"/>
    </row>
    <row r="30" spans="1:5" ht="12.75">
      <c r="A30" s="199">
        <v>26</v>
      </c>
      <c r="B30" s="109" t="s">
        <v>372</v>
      </c>
      <c r="C30" s="110" t="s">
        <v>360</v>
      </c>
      <c r="D30" s="363">
        <v>685</v>
      </c>
      <c r="E30" s="78"/>
    </row>
    <row r="31" spans="1:5" ht="12.75">
      <c r="A31" s="199">
        <v>27</v>
      </c>
      <c r="B31" s="109" t="s">
        <v>373</v>
      </c>
      <c r="C31" s="110" t="s">
        <v>360</v>
      </c>
      <c r="D31" s="363">
        <v>629</v>
      </c>
      <c r="E31" s="78"/>
    </row>
    <row r="32" spans="1:5" ht="12.75">
      <c r="A32" s="199">
        <v>28</v>
      </c>
      <c r="B32" s="109" t="s">
        <v>374</v>
      </c>
      <c r="C32" s="110" t="s">
        <v>360</v>
      </c>
      <c r="D32" s="363">
        <v>280</v>
      </c>
      <c r="E32" s="78"/>
    </row>
    <row r="33" spans="1:5" ht="12.75">
      <c r="A33" s="199">
        <v>29</v>
      </c>
      <c r="B33" s="109" t="s">
        <v>375</v>
      </c>
      <c r="C33" s="110" t="s">
        <v>360</v>
      </c>
      <c r="D33" s="363">
        <v>229</v>
      </c>
      <c r="E33" s="78"/>
    </row>
    <row r="34" spans="1:5" ht="12.75">
      <c r="A34" s="199">
        <v>30</v>
      </c>
      <c r="B34" s="109" t="s">
        <v>376</v>
      </c>
      <c r="C34" s="110" t="s">
        <v>360</v>
      </c>
      <c r="D34" s="363">
        <v>600</v>
      </c>
      <c r="E34" s="78"/>
    </row>
    <row r="35" spans="1:5" ht="12.75">
      <c r="A35" s="199">
        <v>31</v>
      </c>
      <c r="B35" s="109" t="s">
        <v>377</v>
      </c>
      <c r="C35" s="110" t="s">
        <v>360</v>
      </c>
      <c r="D35" s="363">
        <v>115</v>
      </c>
      <c r="E35" s="78"/>
    </row>
    <row r="36" spans="1:5" ht="12.75">
      <c r="A36" s="199">
        <v>32</v>
      </c>
      <c r="B36" s="109" t="s">
        <v>377</v>
      </c>
      <c r="C36" s="110" t="s">
        <v>360</v>
      </c>
      <c r="D36" s="363">
        <v>115</v>
      </c>
      <c r="E36" s="78"/>
    </row>
    <row r="37" spans="1:5" ht="12.75">
      <c r="A37" s="199">
        <v>33</v>
      </c>
      <c r="B37" s="109" t="s">
        <v>377</v>
      </c>
      <c r="C37" s="110" t="s">
        <v>360</v>
      </c>
      <c r="D37" s="363">
        <v>115</v>
      </c>
      <c r="E37" s="78"/>
    </row>
    <row r="38" spans="1:5" ht="12.75">
      <c r="A38" s="199">
        <v>34</v>
      </c>
      <c r="B38" s="109" t="s">
        <v>377</v>
      </c>
      <c r="C38" s="110" t="s">
        <v>360</v>
      </c>
      <c r="D38" s="363">
        <v>115</v>
      </c>
      <c r="E38" s="78"/>
    </row>
    <row r="39" spans="1:5" ht="12.75">
      <c r="A39" s="199">
        <v>35</v>
      </c>
      <c r="B39" s="109" t="s">
        <v>377</v>
      </c>
      <c r="C39" s="110" t="s">
        <v>360</v>
      </c>
      <c r="D39" s="363">
        <v>115</v>
      </c>
      <c r="E39" s="78"/>
    </row>
    <row r="40" spans="1:5" ht="12.75">
      <c r="A40" s="199">
        <v>36</v>
      </c>
      <c r="B40" s="109" t="s">
        <v>503</v>
      </c>
      <c r="C40" s="111">
        <v>42576</v>
      </c>
      <c r="D40" s="363">
        <v>1912.65</v>
      </c>
      <c r="E40" s="78"/>
    </row>
    <row r="41" spans="1:5" ht="12.75">
      <c r="A41" s="199">
        <v>37</v>
      </c>
      <c r="B41" s="109" t="s">
        <v>503</v>
      </c>
      <c r="C41" s="111">
        <v>42576</v>
      </c>
      <c r="D41" s="363">
        <v>1912.65</v>
      </c>
      <c r="E41" s="78"/>
    </row>
    <row r="42" spans="1:5" ht="12.75">
      <c r="A42" s="199">
        <v>38</v>
      </c>
      <c r="B42" s="109" t="s">
        <v>503</v>
      </c>
      <c r="C42" s="111">
        <v>42576</v>
      </c>
      <c r="D42" s="363">
        <v>1912.65</v>
      </c>
      <c r="E42" s="78"/>
    </row>
    <row r="43" spans="1:5" ht="12.75">
      <c r="A43" s="199">
        <v>39</v>
      </c>
      <c r="B43" s="109" t="s">
        <v>503</v>
      </c>
      <c r="C43" s="111">
        <v>42576</v>
      </c>
      <c r="D43" s="363">
        <v>1912.65</v>
      </c>
      <c r="E43" s="78"/>
    </row>
    <row r="44" spans="1:5" ht="12.75">
      <c r="A44" s="199">
        <v>40</v>
      </c>
      <c r="B44" s="109" t="s">
        <v>503</v>
      </c>
      <c r="C44" s="111">
        <v>42576</v>
      </c>
      <c r="D44" s="363">
        <v>1912.65</v>
      </c>
      <c r="E44" s="78"/>
    </row>
    <row r="45" spans="1:5" ht="12.75">
      <c r="A45" s="199">
        <v>41</v>
      </c>
      <c r="B45" s="109" t="s">
        <v>503</v>
      </c>
      <c r="C45" s="111">
        <v>42576</v>
      </c>
      <c r="D45" s="363">
        <v>1912.65</v>
      </c>
      <c r="E45" s="78"/>
    </row>
    <row r="46" spans="1:5" ht="12.75">
      <c r="A46" s="199">
        <v>42</v>
      </c>
      <c r="B46" s="109" t="s">
        <v>503</v>
      </c>
      <c r="C46" s="111">
        <v>42576</v>
      </c>
      <c r="D46" s="363">
        <v>1912.65</v>
      </c>
      <c r="E46" s="78"/>
    </row>
    <row r="47" spans="1:5" ht="12.75">
      <c r="A47" s="199">
        <v>43</v>
      </c>
      <c r="B47" s="109" t="s">
        <v>503</v>
      </c>
      <c r="C47" s="111">
        <v>42576</v>
      </c>
      <c r="D47" s="363">
        <v>1912.65</v>
      </c>
      <c r="E47" s="78"/>
    </row>
    <row r="48" spans="1:5" ht="12.75">
      <c r="A48" s="199">
        <v>44</v>
      </c>
      <c r="B48" s="109" t="s">
        <v>503</v>
      </c>
      <c r="C48" s="111">
        <v>42576</v>
      </c>
      <c r="D48" s="363">
        <v>1912.65</v>
      </c>
      <c r="E48" s="78"/>
    </row>
    <row r="49" spans="1:5" ht="12.75">
      <c r="A49" s="199">
        <v>45</v>
      </c>
      <c r="B49" s="109" t="s">
        <v>503</v>
      </c>
      <c r="C49" s="111">
        <v>42576</v>
      </c>
      <c r="D49" s="363">
        <v>1912.65</v>
      </c>
      <c r="E49" s="78"/>
    </row>
    <row r="50" spans="1:5" ht="12.75">
      <c r="A50" s="199">
        <v>46</v>
      </c>
      <c r="B50" s="109" t="s">
        <v>504</v>
      </c>
      <c r="C50" s="111">
        <v>42576</v>
      </c>
      <c r="D50" s="363">
        <v>1093.47</v>
      </c>
      <c r="E50" s="78"/>
    </row>
    <row r="51" spans="1:5" ht="12.75">
      <c r="A51" s="199">
        <v>47</v>
      </c>
      <c r="B51" s="109" t="s">
        <v>504</v>
      </c>
      <c r="C51" s="111">
        <v>42576</v>
      </c>
      <c r="D51" s="363">
        <v>1093.47</v>
      </c>
      <c r="E51" s="78"/>
    </row>
    <row r="52" spans="1:5" ht="12.75">
      <c r="A52" s="199">
        <v>48</v>
      </c>
      <c r="B52" s="109" t="s">
        <v>504</v>
      </c>
      <c r="C52" s="111">
        <v>42576</v>
      </c>
      <c r="D52" s="363">
        <v>1093.47</v>
      </c>
      <c r="E52" s="78"/>
    </row>
    <row r="53" spans="1:5" ht="12.75">
      <c r="A53" s="199">
        <v>49</v>
      </c>
      <c r="B53" s="109" t="s">
        <v>504</v>
      </c>
      <c r="C53" s="111">
        <v>42576</v>
      </c>
      <c r="D53" s="363">
        <v>1093.47</v>
      </c>
      <c r="E53" s="78"/>
    </row>
    <row r="54" spans="1:5" ht="12.75">
      <c r="A54" s="199">
        <v>50</v>
      </c>
      <c r="B54" s="109" t="s">
        <v>505</v>
      </c>
      <c r="C54" s="111">
        <v>42576</v>
      </c>
      <c r="D54" s="363">
        <v>418.2</v>
      </c>
      <c r="E54" s="78"/>
    </row>
    <row r="55" spans="1:5" ht="12.75">
      <c r="A55" s="199">
        <v>51</v>
      </c>
      <c r="B55" s="109" t="s">
        <v>505</v>
      </c>
      <c r="C55" s="111">
        <v>42576</v>
      </c>
      <c r="D55" s="363">
        <v>418.2</v>
      </c>
      <c r="E55" s="78"/>
    </row>
    <row r="56" spans="1:5" ht="12.75">
      <c r="A56" s="199">
        <v>52</v>
      </c>
      <c r="B56" s="109" t="s">
        <v>505</v>
      </c>
      <c r="C56" s="111">
        <v>42576</v>
      </c>
      <c r="D56" s="363">
        <v>418.2</v>
      </c>
      <c r="E56" s="78"/>
    </row>
    <row r="57" spans="1:5" ht="12.75">
      <c r="A57" s="199">
        <v>53</v>
      </c>
      <c r="B57" s="109" t="s">
        <v>505</v>
      </c>
      <c r="C57" s="111">
        <v>42576</v>
      </c>
      <c r="D57" s="363">
        <v>418.2</v>
      </c>
      <c r="E57" s="78"/>
    </row>
    <row r="58" spans="1:5" ht="12.75">
      <c r="A58" s="199">
        <v>54</v>
      </c>
      <c r="B58" s="109" t="s">
        <v>505</v>
      </c>
      <c r="C58" s="111">
        <v>42576</v>
      </c>
      <c r="D58" s="363">
        <v>418.2</v>
      </c>
      <c r="E58" s="78"/>
    </row>
    <row r="59" spans="1:5" ht="12.75">
      <c r="A59" s="199">
        <v>55</v>
      </c>
      <c r="B59" s="109" t="s">
        <v>505</v>
      </c>
      <c r="C59" s="111">
        <v>42576</v>
      </c>
      <c r="D59" s="363">
        <v>418.2</v>
      </c>
      <c r="E59" s="78"/>
    </row>
    <row r="60" spans="1:5" ht="12.75">
      <c r="A60" s="199">
        <v>56</v>
      </c>
      <c r="B60" s="109" t="s">
        <v>505</v>
      </c>
      <c r="C60" s="111">
        <v>42576</v>
      </c>
      <c r="D60" s="363">
        <v>418.2</v>
      </c>
      <c r="E60" s="78"/>
    </row>
    <row r="61" spans="1:5" ht="12.75">
      <c r="A61" s="199">
        <v>57</v>
      </c>
      <c r="B61" s="109" t="s">
        <v>506</v>
      </c>
      <c r="C61" s="111">
        <v>42724</v>
      </c>
      <c r="D61" s="363">
        <v>2890.5</v>
      </c>
      <c r="E61" s="78"/>
    </row>
    <row r="62" spans="1:5" ht="12.75">
      <c r="A62" s="199">
        <v>58</v>
      </c>
      <c r="B62" s="176" t="s">
        <v>413</v>
      </c>
      <c r="C62" s="177" t="s">
        <v>414</v>
      </c>
      <c r="D62" s="175">
        <v>1149</v>
      </c>
      <c r="E62" s="78"/>
    </row>
    <row r="63" spans="1:5" ht="12.75">
      <c r="A63" s="199">
        <v>59</v>
      </c>
      <c r="B63" s="176" t="s">
        <v>720</v>
      </c>
      <c r="C63" s="179">
        <v>43465</v>
      </c>
      <c r="D63" s="175">
        <v>13407</v>
      </c>
      <c r="E63" s="78"/>
    </row>
    <row r="64" spans="1:5" ht="12.75">
      <c r="A64" s="199">
        <v>60</v>
      </c>
      <c r="B64" s="109" t="s">
        <v>508</v>
      </c>
      <c r="C64" s="111">
        <v>42734</v>
      </c>
      <c r="D64" s="363">
        <v>2918</v>
      </c>
      <c r="E64" s="78"/>
    </row>
    <row r="65" spans="1:5" ht="12.75">
      <c r="A65" s="199">
        <v>61</v>
      </c>
      <c r="B65" s="109" t="s">
        <v>509</v>
      </c>
      <c r="C65" s="111">
        <v>42734</v>
      </c>
      <c r="D65" s="363">
        <v>2583</v>
      </c>
      <c r="E65" s="78"/>
    </row>
    <row r="66" spans="1:5" ht="12.75">
      <c r="A66" s="199">
        <v>62</v>
      </c>
      <c r="B66" s="109" t="s">
        <v>510</v>
      </c>
      <c r="C66" s="111">
        <v>42734</v>
      </c>
      <c r="D66" s="363">
        <v>3067.62</v>
      </c>
      <c r="E66" s="78"/>
    </row>
    <row r="67" spans="1:5" ht="12.75">
      <c r="A67" s="199">
        <v>63</v>
      </c>
      <c r="B67" s="109" t="s">
        <v>508</v>
      </c>
      <c r="C67" s="111">
        <v>42734</v>
      </c>
      <c r="D67" s="363">
        <v>2377</v>
      </c>
      <c r="E67" s="78"/>
    </row>
    <row r="68" spans="1:5" ht="12.75">
      <c r="A68" s="199">
        <v>64</v>
      </c>
      <c r="B68" s="109" t="s">
        <v>511</v>
      </c>
      <c r="C68" s="111">
        <v>42783</v>
      </c>
      <c r="D68" s="363">
        <v>3159.87</v>
      </c>
      <c r="E68" s="78"/>
    </row>
    <row r="69" spans="1:5" ht="12.75">
      <c r="A69" s="199">
        <v>65</v>
      </c>
      <c r="B69" s="109" t="s">
        <v>512</v>
      </c>
      <c r="C69" s="111">
        <v>42807</v>
      </c>
      <c r="D69" s="363">
        <v>680</v>
      </c>
      <c r="E69" s="78"/>
    </row>
    <row r="70" spans="1:5" ht="12.75">
      <c r="A70" s="199">
        <v>66</v>
      </c>
      <c r="B70" s="109" t="s">
        <v>511</v>
      </c>
      <c r="C70" s="111">
        <v>42815</v>
      </c>
      <c r="D70" s="363">
        <v>3291.48</v>
      </c>
      <c r="E70" s="78"/>
    </row>
    <row r="71" spans="1:5" ht="12.75">
      <c r="A71" s="199">
        <v>67</v>
      </c>
      <c r="B71" s="109" t="s">
        <v>220</v>
      </c>
      <c r="C71" s="111">
        <v>42744</v>
      </c>
      <c r="D71" s="363">
        <v>2347.53</v>
      </c>
      <c r="E71" s="78"/>
    </row>
    <row r="72" spans="1:5" ht="12.75">
      <c r="A72" s="199">
        <v>68</v>
      </c>
      <c r="B72" s="109" t="s">
        <v>513</v>
      </c>
      <c r="C72" s="111">
        <v>43100</v>
      </c>
      <c r="D72" s="363">
        <v>1018.44</v>
      </c>
      <c r="E72" s="78"/>
    </row>
    <row r="73" spans="1:5" ht="12.75">
      <c r="A73" s="199">
        <v>69</v>
      </c>
      <c r="B73" s="109" t="s">
        <v>514</v>
      </c>
      <c r="C73" s="111">
        <v>43100</v>
      </c>
      <c r="D73" s="363">
        <v>3245.97</v>
      </c>
      <c r="E73" s="78"/>
    </row>
    <row r="74" spans="1:5" ht="12.75">
      <c r="A74" s="199">
        <v>70</v>
      </c>
      <c r="B74" s="109" t="s">
        <v>513</v>
      </c>
      <c r="C74" s="111">
        <v>43100</v>
      </c>
      <c r="D74" s="363">
        <v>1018.44</v>
      </c>
      <c r="E74" s="78"/>
    </row>
    <row r="75" spans="1:5" ht="12.75">
      <c r="A75" s="199">
        <v>71</v>
      </c>
      <c r="B75" s="109" t="s">
        <v>513</v>
      </c>
      <c r="C75" s="111">
        <v>43100</v>
      </c>
      <c r="D75" s="363">
        <v>1018.44</v>
      </c>
      <c r="E75" s="78"/>
    </row>
    <row r="76" spans="1:5" ht="12.75">
      <c r="A76" s="199">
        <v>72</v>
      </c>
      <c r="B76" s="176" t="s">
        <v>398</v>
      </c>
      <c r="C76" s="177" t="s">
        <v>407</v>
      </c>
      <c r="D76" s="178">
        <v>1256.69</v>
      </c>
      <c r="E76" s="78"/>
    </row>
    <row r="77" spans="1:5" ht="12.75">
      <c r="A77" s="199">
        <v>73</v>
      </c>
      <c r="B77" s="176" t="s">
        <v>398</v>
      </c>
      <c r="C77" s="177" t="s">
        <v>407</v>
      </c>
      <c r="D77" s="178">
        <v>1256.69</v>
      </c>
      <c r="E77" s="78"/>
    </row>
    <row r="78" spans="1:5" ht="12.75">
      <c r="A78" s="199">
        <v>74</v>
      </c>
      <c r="B78" s="176" t="s">
        <v>283</v>
      </c>
      <c r="C78" s="177" t="s">
        <v>407</v>
      </c>
      <c r="D78" s="178">
        <v>1667.65</v>
      </c>
      <c r="E78" s="78"/>
    </row>
    <row r="79" spans="1:5" ht="12.75">
      <c r="A79" s="199">
        <v>75</v>
      </c>
      <c r="B79" s="176" t="s">
        <v>408</v>
      </c>
      <c r="C79" s="177" t="s">
        <v>409</v>
      </c>
      <c r="D79" s="178">
        <v>959</v>
      </c>
      <c r="E79" s="78"/>
    </row>
    <row r="80" spans="1:5" ht="12.75">
      <c r="A80" s="199">
        <v>76</v>
      </c>
      <c r="B80" s="176" t="s">
        <v>410</v>
      </c>
      <c r="C80" s="177" t="s">
        <v>411</v>
      </c>
      <c r="D80" s="178">
        <v>1379</v>
      </c>
      <c r="E80" s="78"/>
    </row>
    <row r="81" spans="1:5" ht="12.75">
      <c r="A81" s="199">
        <v>77</v>
      </c>
      <c r="B81" s="109" t="s">
        <v>517</v>
      </c>
      <c r="C81" s="111">
        <v>43465</v>
      </c>
      <c r="D81" s="363">
        <v>971.7</v>
      </c>
      <c r="E81" s="78"/>
    </row>
    <row r="82" spans="1:5" ht="12.75">
      <c r="A82" s="199">
        <v>78</v>
      </c>
      <c r="B82" s="109" t="s">
        <v>517</v>
      </c>
      <c r="C82" s="111">
        <v>43465</v>
      </c>
      <c r="D82" s="363">
        <v>971.7</v>
      </c>
      <c r="E82" s="78"/>
    </row>
    <row r="83" spans="1:5" ht="12.75">
      <c r="A83" s="199">
        <v>79</v>
      </c>
      <c r="B83" s="109" t="s">
        <v>517</v>
      </c>
      <c r="C83" s="111">
        <v>43465</v>
      </c>
      <c r="D83" s="363">
        <v>971.7</v>
      </c>
      <c r="E83" s="78"/>
    </row>
    <row r="84" spans="1:5" ht="12.75">
      <c r="A84" s="199">
        <v>80</v>
      </c>
      <c r="B84" s="109" t="s">
        <v>517</v>
      </c>
      <c r="C84" s="111">
        <v>43465</v>
      </c>
      <c r="D84" s="363">
        <v>971.7</v>
      </c>
      <c r="E84" s="78"/>
    </row>
    <row r="85" spans="1:5" ht="12.75">
      <c r="A85" s="199">
        <v>81</v>
      </c>
      <c r="B85" s="109" t="s">
        <v>518</v>
      </c>
      <c r="C85" s="111">
        <v>43465</v>
      </c>
      <c r="D85" s="363">
        <v>2583</v>
      </c>
      <c r="E85" s="78"/>
    </row>
    <row r="86" spans="1:5" ht="12.75">
      <c r="A86" s="199">
        <v>82</v>
      </c>
      <c r="B86" s="109" t="s">
        <v>518</v>
      </c>
      <c r="C86" s="111">
        <v>43465</v>
      </c>
      <c r="D86" s="363">
        <v>2583</v>
      </c>
      <c r="E86" s="78"/>
    </row>
    <row r="87" spans="1:5" ht="12.75">
      <c r="A87" s="199">
        <v>83</v>
      </c>
      <c r="B87" s="109" t="s">
        <v>518</v>
      </c>
      <c r="C87" s="111">
        <v>43465</v>
      </c>
      <c r="D87" s="363">
        <v>2583</v>
      </c>
      <c r="E87" s="78"/>
    </row>
    <row r="88" spans="1:5" ht="12.75">
      <c r="A88" s="199">
        <v>84</v>
      </c>
      <c r="B88" s="109" t="s">
        <v>519</v>
      </c>
      <c r="C88" s="111">
        <v>43465</v>
      </c>
      <c r="D88" s="363">
        <v>5719.5</v>
      </c>
      <c r="E88" s="78"/>
    </row>
    <row r="89" spans="1:5" ht="12.75">
      <c r="A89" s="199">
        <v>85</v>
      </c>
      <c r="B89" s="109" t="s">
        <v>505</v>
      </c>
      <c r="C89" s="111">
        <v>43465</v>
      </c>
      <c r="D89" s="363">
        <v>528.9</v>
      </c>
      <c r="E89" s="78"/>
    </row>
    <row r="90" spans="1:5" ht="12.75">
      <c r="A90" s="199">
        <v>86</v>
      </c>
      <c r="B90" s="109" t="s">
        <v>505</v>
      </c>
      <c r="C90" s="111">
        <v>43465</v>
      </c>
      <c r="D90" s="363">
        <v>528.9</v>
      </c>
      <c r="E90" s="78"/>
    </row>
    <row r="91" spans="1:5" ht="12.75">
      <c r="A91" s="199">
        <v>87</v>
      </c>
      <c r="B91" s="109" t="s">
        <v>505</v>
      </c>
      <c r="C91" s="111">
        <v>43465</v>
      </c>
      <c r="D91" s="363">
        <v>528.9</v>
      </c>
      <c r="E91" s="78"/>
    </row>
    <row r="92" spans="1:5" ht="12.75">
      <c r="A92" s="199">
        <v>88</v>
      </c>
      <c r="B92" s="109" t="s">
        <v>505</v>
      </c>
      <c r="C92" s="111">
        <v>43465</v>
      </c>
      <c r="D92" s="363">
        <v>528.9</v>
      </c>
      <c r="E92" s="78"/>
    </row>
    <row r="93" spans="1:5" ht="12.75">
      <c r="A93" s="199">
        <v>89</v>
      </c>
      <c r="B93" s="109" t="s">
        <v>505</v>
      </c>
      <c r="C93" s="111">
        <v>43465</v>
      </c>
      <c r="D93" s="363">
        <v>528.9</v>
      </c>
      <c r="E93" s="78"/>
    </row>
    <row r="94" spans="1:5" ht="12.75">
      <c r="A94" s="199">
        <v>90</v>
      </c>
      <c r="B94" s="109" t="s">
        <v>505</v>
      </c>
      <c r="C94" s="111">
        <v>43465</v>
      </c>
      <c r="D94" s="363">
        <v>528.9</v>
      </c>
      <c r="E94" s="78"/>
    </row>
    <row r="95" spans="1:5" ht="12.75">
      <c r="A95" s="199">
        <v>91</v>
      </c>
      <c r="B95" s="109" t="s">
        <v>505</v>
      </c>
      <c r="C95" s="111">
        <v>43465</v>
      </c>
      <c r="D95" s="363">
        <v>528.9</v>
      </c>
      <c r="E95" s="78"/>
    </row>
    <row r="96" spans="1:5" ht="12.75">
      <c r="A96" s="199">
        <v>92</v>
      </c>
      <c r="B96" s="109" t="s">
        <v>505</v>
      </c>
      <c r="C96" s="111">
        <v>43465</v>
      </c>
      <c r="D96" s="363">
        <v>528.9</v>
      </c>
      <c r="E96" s="78"/>
    </row>
    <row r="97" spans="1:5" ht="12.75">
      <c r="A97" s="199">
        <v>93</v>
      </c>
      <c r="B97" s="109" t="s">
        <v>505</v>
      </c>
      <c r="C97" s="111">
        <v>43465</v>
      </c>
      <c r="D97" s="363">
        <v>528.9</v>
      </c>
      <c r="E97" s="78"/>
    </row>
    <row r="98" spans="1:5" ht="12.75">
      <c r="A98" s="199">
        <v>94</v>
      </c>
      <c r="B98" s="109" t="s">
        <v>520</v>
      </c>
      <c r="C98" s="111">
        <v>43465</v>
      </c>
      <c r="D98" s="363">
        <v>5067.6</v>
      </c>
      <c r="E98" s="78"/>
    </row>
    <row r="99" spans="1:5" ht="12.75">
      <c r="A99" s="199">
        <v>95</v>
      </c>
      <c r="B99" s="109" t="s">
        <v>520</v>
      </c>
      <c r="C99" s="111">
        <v>43465</v>
      </c>
      <c r="D99" s="363">
        <v>5067.6</v>
      </c>
      <c r="E99" s="78"/>
    </row>
    <row r="100" spans="1:5" ht="12.75">
      <c r="A100" s="199">
        <v>96</v>
      </c>
      <c r="B100" s="109" t="s">
        <v>520</v>
      </c>
      <c r="C100" s="111">
        <v>43465</v>
      </c>
      <c r="D100" s="363">
        <v>5067.6</v>
      </c>
      <c r="E100" s="78"/>
    </row>
    <row r="101" spans="1:5" ht="12.75">
      <c r="A101" s="199">
        <v>97</v>
      </c>
      <c r="B101" s="109" t="s">
        <v>521</v>
      </c>
      <c r="C101" s="111">
        <v>43465</v>
      </c>
      <c r="D101" s="363">
        <v>578.1</v>
      </c>
      <c r="E101" s="78"/>
    </row>
    <row r="102" spans="1:5" ht="12.75">
      <c r="A102" s="199">
        <v>98</v>
      </c>
      <c r="B102" s="109" t="s">
        <v>522</v>
      </c>
      <c r="C102" s="111">
        <v>43465</v>
      </c>
      <c r="D102" s="363">
        <v>2201.7</v>
      </c>
      <c r="E102" s="78"/>
    </row>
    <row r="103" spans="1:5" ht="12.75">
      <c r="A103" s="199">
        <v>99</v>
      </c>
      <c r="B103" s="109" t="s">
        <v>522</v>
      </c>
      <c r="C103" s="111">
        <v>43465</v>
      </c>
      <c r="D103" s="363">
        <v>2201.7</v>
      </c>
      <c r="E103" s="78"/>
    </row>
    <row r="104" spans="1:5" ht="12.75">
      <c r="A104" s="199">
        <v>100</v>
      </c>
      <c r="B104" s="109" t="s">
        <v>522</v>
      </c>
      <c r="C104" s="111">
        <v>43465</v>
      </c>
      <c r="D104" s="363">
        <v>2201.7</v>
      </c>
      <c r="E104" s="78"/>
    </row>
    <row r="105" spans="1:5" ht="12.75">
      <c r="A105" s="199">
        <v>101</v>
      </c>
      <c r="B105" s="109" t="s">
        <v>522</v>
      </c>
      <c r="C105" s="111">
        <v>43465</v>
      </c>
      <c r="D105" s="363">
        <v>2201.7</v>
      </c>
      <c r="E105" s="78"/>
    </row>
    <row r="106" spans="1:5" ht="12.75">
      <c r="A106" s="199">
        <v>102</v>
      </c>
      <c r="B106" s="109" t="s">
        <v>522</v>
      </c>
      <c r="C106" s="111">
        <v>43465</v>
      </c>
      <c r="D106" s="363">
        <v>2201.7</v>
      </c>
      <c r="E106" s="78"/>
    </row>
    <row r="107" spans="1:5" ht="12.75">
      <c r="A107" s="199">
        <v>103</v>
      </c>
      <c r="B107" s="109" t="s">
        <v>523</v>
      </c>
      <c r="C107" s="111">
        <v>43465</v>
      </c>
      <c r="D107" s="363">
        <v>2938.7</v>
      </c>
      <c r="E107" s="78"/>
    </row>
    <row r="108" spans="1:5" ht="12.75">
      <c r="A108" s="199">
        <v>104</v>
      </c>
      <c r="B108" s="109" t="s">
        <v>523</v>
      </c>
      <c r="C108" s="111">
        <v>43465</v>
      </c>
      <c r="D108" s="363">
        <v>2938.7</v>
      </c>
      <c r="E108" s="78"/>
    </row>
    <row r="109" spans="1:5" ht="12.75">
      <c r="A109" s="199">
        <v>105</v>
      </c>
      <c r="B109" s="109" t="s">
        <v>524</v>
      </c>
      <c r="C109" s="111">
        <v>43465</v>
      </c>
      <c r="D109" s="363">
        <v>3259.5</v>
      </c>
      <c r="E109" s="78"/>
    </row>
    <row r="110" spans="1:5" ht="12.75">
      <c r="A110" s="199">
        <v>106</v>
      </c>
      <c r="B110" s="109" t="s">
        <v>524</v>
      </c>
      <c r="C110" s="111">
        <v>43465</v>
      </c>
      <c r="D110" s="363">
        <v>3259.5</v>
      </c>
      <c r="E110" s="78"/>
    </row>
    <row r="111" spans="1:5" ht="12.75">
      <c r="A111" s="199">
        <v>107</v>
      </c>
      <c r="B111" s="109" t="s">
        <v>524</v>
      </c>
      <c r="C111" s="111">
        <v>43465</v>
      </c>
      <c r="D111" s="363">
        <v>3259.5</v>
      </c>
      <c r="E111" s="78"/>
    </row>
    <row r="112" spans="1:5" ht="12.75">
      <c r="A112" s="199">
        <v>108</v>
      </c>
      <c r="B112" s="109" t="s">
        <v>524</v>
      </c>
      <c r="C112" s="111">
        <v>43465</v>
      </c>
      <c r="D112" s="363">
        <v>3259.5</v>
      </c>
      <c r="E112" s="78"/>
    </row>
    <row r="113" spans="1:5" ht="12.75">
      <c r="A113" s="199">
        <v>109</v>
      </c>
      <c r="B113" s="109" t="s">
        <v>524</v>
      </c>
      <c r="C113" s="111">
        <v>43465</v>
      </c>
      <c r="D113" s="363">
        <v>3259.5</v>
      </c>
      <c r="E113" s="78"/>
    </row>
    <row r="114" spans="1:5" ht="12.75">
      <c r="A114" s="199">
        <v>110</v>
      </c>
      <c r="B114" s="109" t="s">
        <v>525</v>
      </c>
      <c r="C114" s="111">
        <v>43465</v>
      </c>
      <c r="D114" s="363">
        <v>4179.54</v>
      </c>
      <c r="E114" s="78"/>
    </row>
    <row r="115" spans="1:5" ht="12.75">
      <c r="A115" s="199">
        <v>111</v>
      </c>
      <c r="B115" s="109" t="s">
        <v>526</v>
      </c>
      <c r="C115" s="111">
        <v>43465</v>
      </c>
      <c r="D115" s="363">
        <v>3600</v>
      </c>
      <c r="E115" s="78"/>
    </row>
    <row r="116" spans="1:5" ht="12.75">
      <c r="A116" s="199">
        <v>112</v>
      </c>
      <c r="B116" s="176" t="s">
        <v>527</v>
      </c>
      <c r="C116" s="179">
        <v>42562</v>
      </c>
      <c r="D116" s="175">
        <v>619.99</v>
      </c>
      <c r="E116" s="78"/>
    </row>
    <row r="117" spans="1:5" ht="12.75">
      <c r="A117" s="199">
        <v>113</v>
      </c>
      <c r="B117" s="176" t="s">
        <v>528</v>
      </c>
      <c r="C117" s="179">
        <v>42530</v>
      </c>
      <c r="D117" s="175">
        <v>3450</v>
      </c>
      <c r="E117" s="78"/>
    </row>
    <row r="118" spans="1:5" ht="12.75">
      <c r="A118" s="199">
        <v>114</v>
      </c>
      <c r="B118" s="125" t="s">
        <v>529</v>
      </c>
      <c r="C118" s="126" t="s">
        <v>530</v>
      </c>
      <c r="D118" s="364">
        <v>3125.28</v>
      </c>
      <c r="E118" s="78"/>
    </row>
    <row r="119" spans="1:5" ht="12.75">
      <c r="A119" s="199">
        <v>115</v>
      </c>
      <c r="B119" s="281" t="s">
        <v>726</v>
      </c>
      <c r="C119" s="282">
        <v>42506</v>
      </c>
      <c r="D119" s="283">
        <v>366.63</v>
      </c>
      <c r="E119" s="78"/>
    </row>
    <row r="120" spans="1:5" ht="12.75">
      <c r="A120" s="199">
        <v>116</v>
      </c>
      <c r="B120" s="281" t="s">
        <v>727</v>
      </c>
      <c r="C120" s="282">
        <v>42506</v>
      </c>
      <c r="D120" s="283">
        <v>338.25</v>
      </c>
      <c r="E120" s="78"/>
    </row>
    <row r="121" spans="1:5" ht="12.75">
      <c r="A121" s="199">
        <v>117</v>
      </c>
      <c r="B121" s="281" t="s">
        <v>728</v>
      </c>
      <c r="C121" s="282">
        <v>42471</v>
      </c>
      <c r="D121" s="364">
        <v>338.25</v>
      </c>
      <c r="E121" s="78"/>
    </row>
    <row r="122" spans="1:5" ht="12.75">
      <c r="A122" s="199">
        <v>118</v>
      </c>
      <c r="B122" s="281" t="s">
        <v>729</v>
      </c>
      <c r="C122" s="282">
        <v>43580</v>
      </c>
      <c r="D122" s="283">
        <v>2098.99</v>
      </c>
      <c r="E122" s="78"/>
    </row>
    <row r="123" spans="1:5" ht="12.75">
      <c r="A123" s="199">
        <v>119</v>
      </c>
      <c r="B123" s="67" t="s">
        <v>729</v>
      </c>
      <c r="C123" s="282">
        <v>43580</v>
      </c>
      <c r="D123" s="283">
        <v>2099</v>
      </c>
      <c r="E123" s="78"/>
    </row>
    <row r="124" spans="1:5" ht="12.75">
      <c r="A124" s="199">
        <v>120</v>
      </c>
      <c r="B124" s="281" t="s">
        <v>730</v>
      </c>
      <c r="C124" s="282">
        <v>43581</v>
      </c>
      <c r="D124" s="283">
        <v>901</v>
      </c>
      <c r="E124" s="78"/>
    </row>
    <row r="125" spans="1:5" ht="12.75">
      <c r="A125" s="199">
        <v>121</v>
      </c>
      <c r="B125" s="67" t="s">
        <v>730</v>
      </c>
      <c r="C125" s="282">
        <v>43581</v>
      </c>
      <c r="D125" s="283">
        <v>901</v>
      </c>
      <c r="E125" s="78"/>
    </row>
    <row r="126" spans="1:5" ht="12.75">
      <c r="A126" s="199">
        <v>122</v>
      </c>
      <c r="B126" s="281" t="s">
        <v>731</v>
      </c>
      <c r="C126" s="284">
        <v>43608</v>
      </c>
      <c r="D126" s="283">
        <v>600</v>
      </c>
      <c r="E126" s="78"/>
    </row>
    <row r="127" spans="1:5" ht="12.75">
      <c r="A127" s="199">
        <v>123</v>
      </c>
      <c r="B127" s="281" t="s">
        <v>732</v>
      </c>
      <c r="C127" s="284">
        <v>43633</v>
      </c>
      <c r="D127" s="283">
        <v>4551</v>
      </c>
      <c r="E127" s="78"/>
    </row>
    <row r="128" spans="1:5" ht="12.75">
      <c r="A128" s="199">
        <v>124</v>
      </c>
      <c r="B128" s="265" t="s">
        <v>732</v>
      </c>
      <c r="C128" s="285">
        <v>43633</v>
      </c>
      <c r="D128" s="283">
        <v>4551</v>
      </c>
      <c r="E128" s="78"/>
    </row>
    <row r="129" spans="1:5" ht="12.75">
      <c r="A129" s="199">
        <v>125</v>
      </c>
      <c r="B129" s="265" t="s">
        <v>732</v>
      </c>
      <c r="C129" s="285">
        <v>43633</v>
      </c>
      <c r="D129" s="283">
        <v>4551</v>
      </c>
      <c r="E129" s="78"/>
    </row>
    <row r="130" spans="1:5" ht="12.75">
      <c r="A130" s="199">
        <v>126</v>
      </c>
      <c r="B130" s="265" t="s">
        <v>732</v>
      </c>
      <c r="C130" s="285">
        <v>43633</v>
      </c>
      <c r="D130" s="283">
        <v>4551</v>
      </c>
      <c r="E130" s="78"/>
    </row>
    <row r="131" spans="1:5" ht="12.75">
      <c r="A131" s="199">
        <v>127</v>
      </c>
      <c r="B131" s="265" t="s">
        <v>733</v>
      </c>
      <c r="C131" s="285">
        <v>43633</v>
      </c>
      <c r="D131" s="283">
        <v>676.5</v>
      </c>
      <c r="E131" s="78"/>
    </row>
    <row r="132" spans="1:5" ht="12.75">
      <c r="A132" s="199">
        <v>128</v>
      </c>
      <c r="B132" s="265" t="s">
        <v>733</v>
      </c>
      <c r="C132" s="285">
        <v>43633</v>
      </c>
      <c r="D132" s="283">
        <v>676.5</v>
      </c>
      <c r="E132" s="78"/>
    </row>
    <row r="133" spans="1:5" ht="12.75">
      <c r="A133" s="199">
        <v>129</v>
      </c>
      <c r="B133" s="265" t="s">
        <v>733</v>
      </c>
      <c r="C133" s="285">
        <v>43633</v>
      </c>
      <c r="D133" s="283">
        <v>676.5</v>
      </c>
      <c r="E133" s="78"/>
    </row>
    <row r="134" spans="1:5" ht="12.75">
      <c r="A134" s="199">
        <v>130</v>
      </c>
      <c r="B134" s="265" t="s">
        <v>733</v>
      </c>
      <c r="C134" s="285">
        <v>43633</v>
      </c>
      <c r="D134" s="283">
        <v>676.5</v>
      </c>
      <c r="E134" s="78"/>
    </row>
    <row r="135" spans="1:5" ht="12.75">
      <c r="A135" s="199">
        <v>131</v>
      </c>
      <c r="B135" s="265" t="s">
        <v>734</v>
      </c>
      <c r="C135" s="285">
        <v>43633</v>
      </c>
      <c r="D135" s="283">
        <v>3813</v>
      </c>
      <c r="E135" s="78"/>
    </row>
    <row r="136" spans="1:5" ht="12.75">
      <c r="A136" s="199">
        <v>132</v>
      </c>
      <c r="B136" s="265" t="s">
        <v>734</v>
      </c>
      <c r="C136" s="285">
        <v>43633</v>
      </c>
      <c r="D136" s="283">
        <v>3813</v>
      </c>
      <c r="E136" s="78"/>
    </row>
    <row r="137" spans="1:5" ht="12.75">
      <c r="A137" s="199">
        <v>133</v>
      </c>
      <c r="B137" s="265" t="s">
        <v>734</v>
      </c>
      <c r="C137" s="285">
        <v>43633</v>
      </c>
      <c r="D137" s="283">
        <v>3813</v>
      </c>
      <c r="E137" s="78"/>
    </row>
    <row r="138" spans="1:5" ht="12.75">
      <c r="A138" s="199">
        <v>134</v>
      </c>
      <c r="B138" s="265" t="s">
        <v>735</v>
      </c>
      <c r="C138" s="285">
        <v>43633</v>
      </c>
      <c r="D138" s="283">
        <v>651.9</v>
      </c>
      <c r="E138" s="78"/>
    </row>
    <row r="139" spans="1:5" ht="12.75">
      <c r="A139" s="199">
        <v>135</v>
      </c>
      <c r="B139" s="265" t="s">
        <v>526</v>
      </c>
      <c r="C139" s="285">
        <v>43633</v>
      </c>
      <c r="D139" s="283">
        <v>768.75</v>
      </c>
      <c r="E139" s="78"/>
    </row>
    <row r="140" spans="1:5" ht="12.75">
      <c r="A140" s="199">
        <v>136</v>
      </c>
      <c r="B140" s="265" t="s">
        <v>526</v>
      </c>
      <c r="C140" s="285">
        <v>43633</v>
      </c>
      <c r="D140" s="283">
        <v>768.75</v>
      </c>
      <c r="E140" s="78"/>
    </row>
    <row r="141" spans="1:5" ht="12.75">
      <c r="A141" s="199">
        <v>137</v>
      </c>
      <c r="B141" s="265" t="s">
        <v>526</v>
      </c>
      <c r="C141" s="285">
        <v>43633</v>
      </c>
      <c r="D141" s="283">
        <v>768.75</v>
      </c>
      <c r="E141" s="78"/>
    </row>
    <row r="142" spans="1:5" ht="12.75">
      <c r="A142" s="199">
        <v>138</v>
      </c>
      <c r="B142" s="265" t="s">
        <v>526</v>
      </c>
      <c r="C142" s="285">
        <v>43633</v>
      </c>
      <c r="D142" s="283">
        <v>768.75</v>
      </c>
      <c r="E142" s="78"/>
    </row>
    <row r="143" spans="1:5" ht="12.75">
      <c r="A143" s="199">
        <v>139</v>
      </c>
      <c r="B143" s="125" t="s">
        <v>736</v>
      </c>
      <c r="C143" s="285">
        <v>43633</v>
      </c>
      <c r="D143" s="283">
        <v>1156.2</v>
      </c>
      <c r="E143" s="78"/>
    </row>
    <row r="144" spans="1:5" ht="12.75">
      <c r="A144" s="199">
        <v>140</v>
      </c>
      <c r="B144" s="265" t="s">
        <v>737</v>
      </c>
      <c r="C144" s="285">
        <v>43643</v>
      </c>
      <c r="D144" s="283">
        <v>6765</v>
      </c>
      <c r="E144" s="78"/>
    </row>
    <row r="145" spans="1:5" ht="12.75">
      <c r="A145" s="199">
        <v>141</v>
      </c>
      <c r="B145" s="265" t="s">
        <v>738</v>
      </c>
      <c r="C145" s="285">
        <v>43643</v>
      </c>
      <c r="D145" s="283">
        <v>999.01</v>
      </c>
      <c r="E145" s="78"/>
    </row>
    <row r="146" spans="1:5" ht="12.75">
      <c r="A146" s="199">
        <v>142</v>
      </c>
      <c r="B146" s="265" t="s">
        <v>739</v>
      </c>
      <c r="C146" s="285">
        <v>43646</v>
      </c>
      <c r="D146" s="283">
        <v>2521.5</v>
      </c>
      <c r="E146" s="78"/>
    </row>
    <row r="147" spans="1:5" ht="12.75">
      <c r="A147" s="199">
        <v>143</v>
      </c>
      <c r="B147" s="265" t="s">
        <v>739</v>
      </c>
      <c r="C147" s="285">
        <v>43646</v>
      </c>
      <c r="D147" s="283">
        <v>2521.5</v>
      </c>
      <c r="E147" s="78"/>
    </row>
    <row r="148" spans="1:5" ht="12.75">
      <c r="A148" s="199">
        <v>144</v>
      </c>
      <c r="B148" s="265" t="s">
        <v>739</v>
      </c>
      <c r="C148" s="285">
        <v>43646</v>
      </c>
      <c r="D148" s="283">
        <v>2521.5</v>
      </c>
      <c r="E148" s="78"/>
    </row>
    <row r="149" spans="1:5" ht="12.75">
      <c r="A149" s="199">
        <v>145</v>
      </c>
      <c r="B149" s="265" t="s">
        <v>739</v>
      </c>
      <c r="C149" s="285">
        <v>43646</v>
      </c>
      <c r="D149" s="283">
        <v>2521.5</v>
      </c>
      <c r="E149" s="78"/>
    </row>
    <row r="150" spans="1:5" ht="12.75">
      <c r="A150" s="199">
        <v>146</v>
      </c>
      <c r="B150" s="265" t="s">
        <v>739</v>
      </c>
      <c r="C150" s="285">
        <v>43646</v>
      </c>
      <c r="D150" s="283">
        <v>2521.5</v>
      </c>
      <c r="E150" s="78"/>
    </row>
    <row r="151" spans="1:5" ht="12.75">
      <c r="A151" s="199">
        <v>147</v>
      </c>
      <c r="B151" s="265" t="s">
        <v>739</v>
      </c>
      <c r="C151" s="285">
        <v>43646</v>
      </c>
      <c r="D151" s="283">
        <v>2022.12</v>
      </c>
      <c r="E151" s="78"/>
    </row>
    <row r="152" spans="1:5" ht="12.75">
      <c r="A152" s="199">
        <v>148</v>
      </c>
      <c r="B152" s="265" t="s">
        <v>739</v>
      </c>
      <c r="C152" s="285">
        <v>43646</v>
      </c>
      <c r="D152" s="283">
        <v>2022.12</v>
      </c>
      <c r="E152" s="78"/>
    </row>
    <row r="153" spans="1:5" ht="12.75">
      <c r="A153" s="199">
        <v>149</v>
      </c>
      <c r="B153" s="265" t="s">
        <v>739</v>
      </c>
      <c r="C153" s="286">
        <v>43646</v>
      </c>
      <c r="D153" s="283">
        <v>2022.12</v>
      </c>
      <c r="E153" s="78"/>
    </row>
    <row r="154" spans="1:5" ht="12.75">
      <c r="A154" s="199">
        <v>150</v>
      </c>
      <c r="B154" s="265" t="s">
        <v>739</v>
      </c>
      <c r="C154" s="286">
        <v>43646</v>
      </c>
      <c r="D154" s="283">
        <v>2022.12</v>
      </c>
      <c r="E154" s="78"/>
    </row>
    <row r="155" spans="1:5" ht="12.75">
      <c r="A155" s="199">
        <v>151</v>
      </c>
      <c r="B155" s="265" t="s">
        <v>739</v>
      </c>
      <c r="C155" s="287">
        <v>43646</v>
      </c>
      <c r="D155" s="283">
        <v>2022.12</v>
      </c>
      <c r="E155" s="78"/>
    </row>
    <row r="156" spans="1:5" ht="12.75">
      <c r="A156" s="199">
        <v>152</v>
      </c>
      <c r="B156" s="265" t="s">
        <v>739</v>
      </c>
      <c r="C156" s="287">
        <v>43646</v>
      </c>
      <c r="D156" s="283">
        <v>2022.12</v>
      </c>
      <c r="E156" s="78"/>
    </row>
    <row r="157" spans="1:5" ht="12.75">
      <c r="A157" s="199">
        <v>153</v>
      </c>
      <c r="B157" s="265" t="s">
        <v>739</v>
      </c>
      <c r="C157" s="287">
        <v>43646</v>
      </c>
      <c r="D157" s="283">
        <v>2022.12</v>
      </c>
      <c r="E157" s="78"/>
    </row>
    <row r="158" spans="1:5" ht="12.75">
      <c r="A158" s="199">
        <v>154</v>
      </c>
      <c r="B158" s="265" t="s">
        <v>739</v>
      </c>
      <c r="C158" s="287">
        <v>43646</v>
      </c>
      <c r="D158" s="283">
        <v>2022.12</v>
      </c>
      <c r="E158" s="78"/>
    </row>
    <row r="159" spans="1:5" ht="12.75">
      <c r="A159" s="199">
        <v>155</v>
      </c>
      <c r="B159" s="265" t="s">
        <v>739</v>
      </c>
      <c r="C159" s="287">
        <v>43646</v>
      </c>
      <c r="D159" s="283">
        <v>2338.36</v>
      </c>
      <c r="E159" s="78"/>
    </row>
    <row r="160" spans="1:5" ht="12.75">
      <c r="A160" s="199">
        <v>156</v>
      </c>
      <c r="B160" s="265" t="s">
        <v>739</v>
      </c>
      <c r="C160" s="287">
        <v>43646</v>
      </c>
      <c r="D160" s="283">
        <v>2338.35</v>
      </c>
      <c r="E160" s="78"/>
    </row>
    <row r="161" spans="1:5" ht="12.75">
      <c r="A161" s="199">
        <v>157</v>
      </c>
      <c r="B161" s="265" t="s">
        <v>740</v>
      </c>
      <c r="C161" s="287">
        <v>43646</v>
      </c>
      <c r="D161" s="283">
        <v>573.18</v>
      </c>
      <c r="E161" s="78"/>
    </row>
    <row r="162" spans="1:5" ht="12.75">
      <c r="A162" s="199">
        <v>158</v>
      </c>
      <c r="B162" s="265" t="s">
        <v>740</v>
      </c>
      <c r="C162" s="287">
        <v>43646</v>
      </c>
      <c r="D162" s="283">
        <v>573.18</v>
      </c>
      <c r="E162" s="78"/>
    </row>
    <row r="163" spans="1:5" ht="12.75">
      <c r="A163" s="199">
        <v>159</v>
      </c>
      <c r="B163" s="265" t="s">
        <v>740</v>
      </c>
      <c r="C163" s="287">
        <v>43646</v>
      </c>
      <c r="D163" s="283">
        <v>573.18</v>
      </c>
      <c r="E163" s="78"/>
    </row>
    <row r="164" spans="1:5" ht="12.75">
      <c r="A164" s="199">
        <v>160</v>
      </c>
      <c r="B164" s="265" t="s">
        <v>740</v>
      </c>
      <c r="C164" s="287">
        <v>43646</v>
      </c>
      <c r="D164" s="283">
        <v>573.18</v>
      </c>
      <c r="E164" s="78"/>
    </row>
    <row r="165" spans="1:5" ht="12.75">
      <c r="A165" s="199">
        <v>161</v>
      </c>
      <c r="B165" s="265" t="s">
        <v>740</v>
      </c>
      <c r="C165" s="287">
        <v>43646</v>
      </c>
      <c r="D165" s="283">
        <v>573.18</v>
      </c>
      <c r="E165" s="78"/>
    </row>
    <row r="166" spans="1:5" ht="12.75">
      <c r="A166" s="199">
        <v>162</v>
      </c>
      <c r="B166" s="265" t="s">
        <v>740</v>
      </c>
      <c r="C166" s="287">
        <v>43646</v>
      </c>
      <c r="D166" s="283">
        <v>573.18</v>
      </c>
      <c r="E166" s="78"/>
    </row>
    <row r="167" spans="1:5" ht="12.75">
      <c r="A167" s="199">
        <v>163</v>
      </c>
      <c r="B167" s="265" t="s">
        <v>740</v>
      </c>
      <c r="C167" s="287">
        <v>43646</v>
      </c>
      <c r="D167" s="283">
        <v>573.18</v>
      </c>
      <c r="E167" s="78"/>
    </row>
    <row r="168" spans="1:5" ht="12.75">
      <c r="A168" s="199">
        <v>164</v>
      </c>
      <c r="B168" s="288" t="s">
        <v>740</v>
      </c>
      <c r="C168" s="287">
        <v>43646</v>
      </c>
      <c r="D168" s="283">
        <v>573.18</v>
      </c>
      <c r="E168" s="78"/>
    </row>
    <row r="169" spans="1:5" ht="12.75">
      <c r="A169" s="199">
        <v>165</v>
      </c>
      <c r="B169" s="288" t="s">
        <v>740</v>
      </c>
      <c r="C169" s="287">
        <v>43646</v>
      </c>
      <c r="D169" s="283">
        <v>573.18</v>
      </c>
      <c r="E169" s="78"/>
    </row>
    <row r="170" spans="1:5" ht="12.75">
      <c r="A170" s="199">
        <v>166</v>
      </c>
      <c r="B170" s="288" t="s">
        <v>740</v>
      </c>
      <c r="C170" s="287">
        <v>43646</v>
      </c>
      <c r="D170" s="283">
        <v>573.18</v>
      </c>
      <c r="E170" s="78"/>
    </row>
    <row r="171" spans="1:5" ht="12.75">
      <c r="A171" s="199">
        <v>167</v>
      </c>
      <c r="B171" s="265" t="s">
        <v>740</v>
      </c>
      <c r="C171" s="282">
        <v>43646</v>
      </c>
      <c r="D171" s="289">
        <v>573.18</v>
      </c>
      <c r="E171" s="78"/>
    </row>
    <row r="172" spans="1:5" ht="12.75">
      <c r="A172" s="199">
        <v>168</v>
      </c>
      <c r="B172" s="265" t="s">
        <v>740</v>
      </c>
      <c r="C172" s="282">
        <v>43646</v>
      </c>
      <c r="D172" s="283">
        <v>573.18</v>
      </c>
      <c r="E172" s="78"/>
    </row>
    <row r="173" spans="1:5" ht="12.75">
      <c r="A173" s="199">
        <v>169</v>
      </c>
      <c r="B173" s="265" t="s">
        <v>521</v>
      </c>
      <c r="C173" s="282">
        <v>43646</v>
      </c>
      <c r="D173" s="283">
        <v>578.1</v>
      </c>
      <c r="E173" s="78"/>
    </row>
    <row r="174" spans="1:5" ht="12.75">
      <c r="A174" s="199">
        <v>170</v>
      </c>
      <c r="B174" s="265" t="s">
        <v>521</v>
      </c>
      <c r="C174" s="282">
        <v>43646</v>
      </c>
      <c r="D174" s="283">
        <v>578.1</v>
      </c>
      <c r="E174" s="78"/>
    </row>
    <row r="175" spans="1:5" ht="12.75">
      <c r="A175" s="199">
        <v>171</v>
      </c>
      <c r="B175" s="265" t="s">
        <v>741</v>
      </c>
      <c r="C175" s="282">
        <v>43646</v>
      </c>
      <c r="D175" s="283">
        <v>3869.58</v>
      </c>
      <c r="E175" s="78"/>
    </row>
    <row r="176" spans="1:5" ht="12.75">
      <c r="A176" s="199">
        <v>172</v>
      </c>
      <c r="B176" s="265" t="s">
        <v>742</v>
      </c>
      <c r="C176" s="282">
        <v>43646</v>
      </c>
      <c r="D176" s="283">
        <v>1200.47</v>
      </c>
      <c r="E176" s="78"/>
    </row>
    <row r="177" spans="1:5" ht="12.75">
      <c r="A177" s="199">
        <v>173</v>
      </c>
      <c r="B177" s="265" t="s">
        <v>743</v>
      </c>
      <c r="C177" s="282">
        <v>43707</v>
      </c>
      <c r="D177" s="283">
        <v>1100.85</v>
      </c>
      <c r="E177" s="78"/>
    </row>
    <row r="178" spans="1:5" ht="12.75">
      <c r="A178" s="199">
        <v>174</v>
      </c>
      <c r="B178" s="265" t="s">
        <v>739</v>
      </c>
      <c r="C178" s="282">
        <v>43708</v>
      </c>
      <c r="D178" s="283">
        <v>2338.35</v>
      </c>
      <c r="E178" s="78"/>
    </row>
    <row r="179" spans="1:5" ht="12.75">
      <c r="A179" s="199">
        <v>175</v>
      </c>
      <c r="B179" s="265" t="s">
        <v>739</v>
      </c>
      <c r="C179" s="282">
        <v>43708</v>
      </c>
      <c r="D179" s="283">
        <v>2338.35</v>
      </c>
      <c r="E179" s="78"/>
    </row>
    <row r="180" spans="1:5" ht="12.75">
      <c r="A180" s="199">
        <v>176</v>
      </c>
      <c r="B180" s="265" t="s">
        <v>740</v>
      </c>
      <c r="C180" s="282">
        <v>43708</v>
      </c>
      <c r="D180" s="283">
        <v>573.18</v>
      </c>
      <c r="E180" s="78"/>
    </row>
    <row r="181" spans="1:5" ht="12.75">
      <c r="A181" s="199">
        <v>177</v>
      </c>
      <c r="B181" s="265" t="s">
        <v>740</v>
      </c>
      <c r="C181" s="282">
        <v>43708</v>
      </c>
      <c r="D181" s="283">
        <v>573.18</v>
      </c>
      <c r="E181" s="78"/>
    </row>
    <row r="182" spans="1:5" ht="12.75">
      <c r="A182" s="199">
        <v>178</v>
      </c>
      <c r="B182" s="265" t="s">
        <v>740</v>
      </c>
      <c r="C182" s="282">
        <v>43708</v>
      </c>
      <c r="D182" s="283">
        <v>573.18</v>
      </c>
      <c r="E182" s="78"/>
    </row>
    <row r="183" spans="1:5" ht="12.75">
      <c r="A183" s="199">
        <v>179</v>
      </c>
      <c r="B183" s="265" t="s">
        <v>740</v>
      </c>
      <c r="C183" s="282">
        <v>43708</v>
      </c>
      <c r="D183" s="283">
        <v>573.18</v>
      </c>
      <c r="E183" s="78"/>
    </row>
    <row r="184" spans="1:5" ht="12.75">
      <c r="A184" s="199">
        <v>180</v>
      </c>
      <c r="B184" s="265" t="s">
        <v>740</v>
      </c>
      <c r="C184" s="282">
        <v>43708</v>
      </c>
      <c r="D184" s="283">
        <v>573.18</v>
      </c>
      <c r="E184" s="78"/>
    </row>
    <row r="185" spans="1:5" ht="12.75">
      <c r="A185" s="199">
        <v>181</v>
      </c>
      <c r="B185" s="265" t="s">
        <v>744</v>
      </c>
      <c r="C185" s="282">
        <v>43738</v>
      </c>
      <c r="D185" s="283">
        <v>281.67</v>
      </c>
      <c r="E185" s="78"/>
    </row>
    <row r="186" spans="1:5" ht="12.75">
      <c r="A186" s="199">
        <v>182</v>
      </c>
      <c r="B186" s="265" t="s">
        <v>744</v>
      </c>
      <c r="C186" s="282">
        <v>43738</v>
      </c>
      <c r="D186" s="283">
        <v>281.67</v>
      </c>
      <c r="E186" s="78"/>
    </row>
    <row r="187" spans="1:5" ht="12.75">
      <c r="A187" s="199">
        <v>183</v>
      </c>
      <c r="B187" s="265" t="s">
        <v>744</v>
      </c>
      <c r="C187" s="282">
        <v>43738</v>
      </c>
      <c r="D187" s="283">
        <v>281.67</v>
      </c>
      <c r="E187" s="78"/>
    </row>
    <row r="188" spans="1:5" ht="12.75">
      <c r="A188" s="199">
        <v>184</v>
      </c>
      <c r="B188" s="265" t="s">
        <v>744</v>
      </c>
      <c r="C188" s="282">
        <v>43738</v>
      </c>
      <c r="D188" s="283">
        <v>281.67</v>
      </c>
      <c r="E188" s="78"/>
    </row>
    <row r="189" spans="1:5" ht="12.75">
      <c r="A189" s="199">
        <v>185</v>
      </c>
      <c r="B189" s="265" t="s">
        <v>744</v>
      </c>
      <c r="C189" s="282">
        <v>43738</v>
      </c>
      <c r="D189" s="283">
        <v>281.67</v>
      </c>
      <c r="E189" s="78"/>
    </row>
    <row r="190" spans="1:5" ht="12.75">
      <c r="A190" s="199">
        <v>186</v>
      </c>
      <c r="B190" s="265" t="s">
        <v>745</v>
      </c>
      <c r="C190" s="282">
        <v>43731</v>
      </c>
      <c r="D190" s="283">
        <v>820</v>
      </c>
      <c r="E190" s="78"/>
    </row>
    <row r="191" spans="1:5" ht="12.75">
      <c r="A191" s="199">
        <v>187</v>
      </c>
      <c r="B191" s="265" t="s">
        <v>745</v>
      </c>
      <c r="C191" s="282">
        <v>43741</v>
      </c>
      <c r="D191" s="283">
        <v>706.02</v>
      </c>
      <c r="E191" s="78"/>
    </row>
    <row r="192" spans="1:5" ht="12.75">
      <c r="A192" s="199">
        <v>188</v>
      </c>
      <c r="B192" s="265" t="s">
        <v>746</v>
      </c>
      <c r="C192" s="282">
        <v>43753</v>
      </c>
      <c r="D192" s="283">
        <v>1180</v>
      </c>
      <c r="E192" s="78"/>
    </row>
    <row r="193" spans="1:5" ht="12.75">
      <c r="A193" s="199">
        <v>189</v>
      </c>
      <c r="B193" s="265" t="s">
        <v>747</v>
      </c>
      <c r="C193" s="282">
        <v>43769</v>
      </c>
      <c r="D193" s="283">
        <v>430.5</v>
      </c>
      <c r="E193" s="78"/>
    </row>
    <row r="194" spans="1:5" ht="12.75">
      <c r="A194" s="199">
        <v>190</v>
      </c>
      <c r="B194" s="265" t="s">
        <v>740</v>
      </c>
      <c r="C194" s="282">
        <v>43769</v>
      </c>
      <c r="D194" s="283">
        <v>1002.45</v>
      </c>
      <c r="E194" s="78"/>
    </row>
    <row r="195" spans="1:5" ht="12.75">
      <c r="A195" s="199">
        <v>191</v>
      </c>
      <c r="B195" s="265" t="s">
        <v>740</v>
      </c>
      <c r="C195" s="282">
        <v>43769</v>
      </c>
      <c r="D195" s="283">
        <v>1002.45</v>
      </c>
      <c r="E195" s="78"/>
    </row>
    <row r="196" spans="1:5" ht="12.75">
      <c r="A196" s="199">
        <v>192</v>
      </c>
      <c r="B196" s="265" t="s">
        <v>745</v>
      </c>
      <c r="C196" s="282">
        <v>43830</v>
      </c>
      <c r="D196" s="283">
        <v>1170</v>
      </c>
      <c r="E196" s="78"/>
    </row>
    <row r="197" spans="1:5" ht="12.75">
      <c r="A197" s="199">
        <v>193</v>
      </c>
      <c r="B197" s="265" t="s">
        <v>748</v>
      </c>
      <c r="C197" s="282">
        <v>43830</v>
      </c>
      <c r="D197" s="283">
        <v>4199.99</v>
      </c>
      <c r="E197" s="78"/>
    </row>
    <row r="198" spans="1:5" ht="12.75">
      <c r="A198" s="199">
        <v>194</v>
      </c>
      <c r="B198" s="265" t="s">
        <v>749</v>
      </c>
      <c r="C198" s="282">
        <v>43830</v>
      </c>
      <c r="D198" s="283">
        <v>4500.57</v>
      </c>
      <c r="E198" s="78"/>
    </row>
    <row r="199" spans="1:5" ht="12.75">
      <c r="A199" s="199">
        <v>195</v>
      </c>
      <c r="B199" s="265" t="s">
        <v>750</v>
      </c>
      <c r="C199" s="282">
        <v>43830</v>
      </c>
      <c r="D199" s="283">
        <v>7500.54</v>
      </c>
      <c r="E199" s="78"/>
    </row>
    <row r="200" spans="1:5" ht="12.75">
      <c r="A200" s="199">
        <v>196</v>
      </c>
      <c r="B200" s="265" t="s">
        <v>751</v>
      </c>
      <c r="C200" s="282">
        <v>43830</v>
      </c>
      <c r="D200" s="283">
        <v>9640.81</v>
      </c>
      <c r="E200" s="78"/>
    </row>
    <row r="201" spans="1:5" ht="12.75">
      <c r="A201" s="199">
        <v>197</v>
      </c>
      <c r="B201" s="265" t="s">
        <v>751</v>
      </c>
      <c r="C201" s="282">
        <v>43830</v>
      </c>
      <c r="D201" s="283">
        <v>9640.81</v>
      </c>
      <c r="E201" s="78"/>
    </row>
    <row r="202" spans="1:5" ht="12.75">
      <c r="A202" s="199">
        <v>198</v>
      </c>
      <c r="B202" s="265" t="s">
        <v>751</v>
      </c>
      <c r="C202" s="282">
        <v>43830</v>
      </c>
      <c r="D202" s="283">
        <v>9640.81</v>
      </c>
      <c r="E202" s="78"/>
    </row>
    <row r="203" spans="1:5" ht="12.75">
      <c r="A203" s="199">
        <v>199</v>
      </c>
      <c r="B203" s="265" t="s">
        <v>751</v>
      </c>
      <c r="C203" s="282">
        <v>43830</v>
      </c>
      <c r="D203" s="283">
        <v>9640.81</v>
      </c>
      <c r="E203" s="78"/>
    </row>
    <row r="204" spans="1:5" ht="12.75">
      <c r="A204" s="199">
        <v>200</v>
      </c>
      <c r="B204" s="265" t="s">
        <v>751</v>
      </c>
      <c r="C204" s="282">
        <v>43830</v>
      </c>
      <c r="D204" s="283">
        <v>9640.81</v>
      </c>
      <c r="E204" s="78"/>
    </row>
    <row r="205" spans="1:5" ht="12.75">
      <c r="A205" s="199">
        <v>201</v>
      </c>
      <c r="B205" s="265" t="s">
        <v>752</v>
      </c>
      <c r="C205" s="282">
        <v>43830</v>
      </c>
      <c r="D205" s="283">
        <v>5272</v>
      </c>
      <c r="E205" s="78"/>
    </row>
    <row r="206" spans="1:5" ht="12.75">
      <c r="A206" s="199">
        <v>202</v>
      </c>
      <c r="B206" s="265" t="s">
        <v>752</v>
      </c>
      <c r="C206" s="282">
        <v>43830</v>
      </c>
      <c r="D206" s="283">
        <v>927.49</v>
      </c>
      <c r="E206" s="78"/>
    </row>
    <row r="207" spans="1:5" ht="12.75">
      <c r="A207" s="199">
        <v>203</v>
      </c>
      <c r="B207" s="265" t="s">
        <v>753</v>
      </c>
      <c r="C207" s="282">
        <v>43830</v>
      </c>
      <c r="D207" s="283">
        <v>3062.77</v>
      </c>
      <c r="E207" s="78"/>
    </row>
    <row r="208" spans="1:5" ht="12.75">
      <c r="A208" s="199">
        <v>204</v>
      </c>
      <c r="B208" s="265" t="s">
        <v>753</v>
      </c>
      <c r="C208" s="282">
        <v>43830</v>
      </c>
      <c r="D208" s="283">
        <v>3062.77</v>
      </c>
      <c r="E208" s="78"/>
    </row>
    <row r="209" spans="1:5" ht="12.75">
      <c r="A209" s="199">
        <v>205</v>
      </c>
      <c r="B209" s="265" t="s">
        <v>753</v>
      </c>
      <c r="C209" s="282">
        <v>43830</v>
      </c>
      <c r="D209" s="283">
        <v>3062.77</v>
      </c>
      <c r="E209" s="78"/>
    </row>
    <row r="210" spans="1:5" ht="12.75">
      <c r="A210" s="199">
        <v>206</v>
      </c>
      <c r="B210" s="265" t="s">
        <v>753</v>
      </c>
      <c r="C210" s="282">
        <v>43830</v>
      </c>
      <c r="D210" s="283">
        <v>3062.77</v>
      </c>
      <c r="E210" s="78"/>
    </row>
    <row r="211" spans="1:5" ht="12.75">
      <c r="A211" s="199">
        <v>207</v>
      </c>
      <c r="B211" s="265" t="s">
        <v>753</v>
      </c>
      <c r="C211" s="282">
        <v>43830</v>
      </c>
      <c r="D211" s="283">
        <v>3062.77</v>
      </c>
      <c r="E211" s="78"/>
    </row>
    <row r="212" spans="1:5" ht="12.75">
      <c r="A212" s="199">
        <v>208</v>
      </c>
      <c r="B212" s="265" t="s">
        <v>753</v>
      </c>
      <c r="C212" s="282">
        <v>43830</v>
      </c>
      <c r="D212" s="283">
        <v>3062.77</v>
      </c>
      <c r="E212" s="78"/>
    </row>
    <row r="213" spans="1:5" ht="12.75">
      <c r="A213" s="199">
        <v>209</v>
      </c>
      <c r="B213" s="265" t="s">
        <v>753</v>
      </c>
      <c r="C213" s="282">
        <v>43830</v>
      </c>
      <c r="D213" s="283">
        <v>3062.77</v>
      </c>
      <c r="E213" s="78"/>
    </row>
    <row r="214" spans="1:5" ht="12.75">
      <c r="A214" s="199">
        <v>210</v>
      </c>
      <c r="B214" s="265" t="s">
        <v>753</v>
      </c>
      <c r="C214" s="282">
        <v>43830</v>
      </c>
      <c r="D214" s="283">
        <v>3062.77</v>
      </c>
      <c r="E214" s="78"/>
    </row>
    <row r="215" spans="1:5" ht="12.75">
      <c r="A215" s="199">
        <v>211</v>
      </c>
      <c r="B215" s="265" t="s">
        <v>753</v>
      </c>
      <c r="C215" s="282">
        <v>43830</v>
      </c>
      <c r="D215" s="283">
        <v>3062.77</v>
      </c>
      <c r="E215" s="78"/>
    </row>
    <row r="216" spans="1:5" ht="12.75">
      <c r="A216" s="199">
        <v>212</v>
      </c>
      <c r="B216" s="265" t="s">
        <v>753</v>
      </c>
      <c r="C216" s="282">
        <v>43830</v>
      </c>
      <c r="D216" s="283">
        <v>3062.77</v>
      </c>
      <c r="E216" s="78"/>
    </row>
    <row r="217" spans="1:5" ht="12.75">
      <c r="A217" s="199">
        <v>213</v>
      </c>
      <c r="B217" s="265" t="s">
        <v>753</v>
      </c>
      <c r="C217" s="282">
        <v>43830</v>
      </c>
      <c r="D217" s="283">
        <v>3062.77</v>
      </c>
      <c r="E217" s="78"/>
    </row>
    <row r="218" spans="1:5" ht="12.75">
      <c r="A218" s="199">
        <v>214</v>
      </c>
      <c r="B218" s="265" t="s">
        <v>753</v>
      </c>
      <c r="C218" s="282">
        <v>43830</v>
      </c>
      <c r="D218" s="283">
        <v>3062.77</v>
      </c>
      <c r="E218" s="78"/>
    </row>
    <row r="219" spans="1:5" ht="12.75">
      <c r="A219" s="199">
        <v>215</v>
      </c>
      <c r="B219" s="265" t="s">
        <v>753</v>
      </c>
      <c r="C219" s="282">
        <v>43830</v>
      </c>
      <c r="D219" s="283">
        <v>3062.77</v>
      </c>
      <c r="E219" s="78"/>
    </row>
    <row r="220" spans="1:5" ht="12.75">
      <c r="A220" s="199">
        <v>216</v>
      </c>
      <c r="B220" s="265" t="s">
        <v>754</v>
      </c>
      <c r="C220" s="282">
        <v>43830</v>
      </c>
      <c r="D220" s="283">
        <v>9825.31</v>
      </c>
      <c r="E220" s="78"/>
    </row>
    <row r="221" spans="1:5" ht="12.75">
      <c r="A221" s="199">
        <v>217</v>
      </c>
      <c r="B221" s="265" t="s">
        <v>755</v>
      </c>
      <c r="C221" s="282">
        <v>43830</v>
      </c>
      <c r="D221" s="283">
        <v>7017.26</v>
      </c>
      <c r="E221" s="78"/>
    </row>
    <row r="222" spans="1:5" ht="12.75">
      <c r="A222" s="199">
        <v>218</v>
      </c>
      <c r="B222" s="125" t="s">
        <v>380</v>
      </c>
      <c r="C222" s="126" t="s">
        <v>381</v>
      </c>
      <c r="D222" s="364">
        <v>188194.92</v>
      </c>
      <c r="E222" s="78"/>
    </row>
    <row r="223" spans="1:5" ht="12.75">
      <c r="A223" s="199">
        <v>219</v>
      </c>
      <c r="B223" s="125" t="s">
        <v>384</v>
      </c>
      <c r="C223" s="126" t="s">
        <v>385</v>
      </c>
      <c r="D223" s="364">
        <v>14889.15</v>
      </c>
      <c r="E223" s="78"/>
    </row>
    <row r="224" spans="1:5" ht="12.75">
      <c r="A224" s="199">
        <v>220</v>
      </c>
      <c r="B224" s="125" t="s">
        <v>387</v>
      </c>
      <c r="C224" s="126" t="s">
        <v>385</v>
      </c>
      <c r="D224" s="364">
        <v>22938.27</v>
      </c>
      <c r="E224" s="78"/>
    </row>
    <row r="225" spans="1:5" ht="12.75">
      <c r="A225" s="199">
        <v>221</v>
      </c>
      <c r="B225" s="125" t="s">
        <v>907</v>
      </c>
      <c r="C225" s="126" t="s">
        <v>388</v>
      </c>
      <c r="D225" s="364">
        <v>4875</v>
      </c>
      <c r="E225" s="78"/>
    </row>
    <row r="226" spans="1:5" ht="12.75">
      <c r="A226" s="199">
        <v>222</v>
      </c>
      <c r="B226" s="125" t="s">
        <v>908</v>
      </c>
      <c r="C226" s="126" t="s">
        <v>389</v>
      </c>
      <c r="D226" s="364">
        <v>4875</v>
      </c>
      <c r="E226" s="78"/>
    </row>
    <row r="227" spans="1:5" ht="12.75">
      <c r="A227" s="199">
        <v>223</v>
      </c>
      <c r="B227" s="125" t="s">
        <v>909</v>
      </c>
      <c r="C227" s="126" t="s">
        <v>389</v>
      </c>
      <c r="D227" s="364">
        <v>4875</v>
      </c>
      <c r="E227" s="78"/>
    </row>
    <row r="228" spans="1:5" ht="12.75">
      <c r="A228" s="199">
        <v>224</v>
      </c>
      <c r="B228" s="125" t="s">
        <v>910</v>
      </c>
      <c r="C228" s="126" t="s">
        <v>389</v>
      </c>
      <c r="D228" s="364">
        <v>4875</v>
      </c>
      <c r="E228" s="78"/>
    </row>
    <row r="229" spans="1:5" ht="12.75">
      <c r="A229" s="199">
        <v>225</v>
      </c>
      <c r="B229" s="125" t="s">
        <v>911</v>
      </c>
      <c r="C229" s="126" t="s">
        <v>389</v>
      </c>
      <c r="D229" s="364">
        <v>4875</v>
      </c>
      <c r="E229" s="78"/>
    </row>
    <row r="230" spans="1:5" ht="12.75">
      <c r="A230" s="199">
        <v>226</v>
      </c>
      <c r="B230" s="125" t="s">
        <v>908</v>
      </c>
      <c r="C230" s="126" t="s">
        <v>389</v>
      </c>
      <c r="D230" s="364">
        <v>4875</v>
      </c>
      <c r="E230" s="78"/>
    </row>
    <row r="231" spans="1:5" ht="12.75">
      <c r="A231" s="199">
        <v>227</v>
      </c>
      <c r="B231" s="125" t="s">
        <v>912</v>
      </c>
      <c r="C231" s="126" t="s">
        <v>389</v>
      </c>
      <c r="D231" s="364">
        <v>4875</v>
      </c>
      <c r="E231" s="78"/>
    </row>
    <row r="232" spans="1:5" ht="12.75">
      <c r="A232" s="199">
        <v>228</v>
      </c>
      <c r="B232" s="125" t="s">
        <v>913</v>
      </c>
      <c r="C232" s="126" t="s">
        <v>389</v>
      </c>
      <c r="D232" s="364">
        <v>4875</v>
      </c>
      <c r="E232" s="78"/>
    </row>
    <row r="233" spans="1:5" ht="12.75">
      <c r="A233" s="199">
        <v>229</v>
      </c>
      <c r="B233" s="125" t="s">
        <v>914</v>
      </c>
      <c r="C233" s="126" t="s">
        <v>389</v>
      </c>
      <c r="D233" s="364">
        <v>4875</v>
      </c>
      <c r="E233" s="78"/>
    </row>
    <row r="234" spans="1:5" ht="12.75">
      <c r="A234" s="199">
        <v>230</v>
      </c>
      <c r="B234" s="125" t="s">
        <v>910</v>
      </c>
      <c r="C234" s="126" t="s">
        <v>389</v>
      </c>
      <c r="D234" s="364">
        <v>4875</v>
      </c>
      <c r="E234" s="78"/>
    </row>
    <row r="235" spans="1:5" ht="12.75">
      <c r="A235" s="199">
        <v>231</v>
      </c>
      <c r="B235" s="125" t="s">
        <v>915</v>
      </c>
      <c r="C235" s="126" t="s">
        <v>389</v>
      </c>
      <c r="D235" s="364">
        <v>4875</v>
      </c>
      <c r="E235" s="78"/>
    </row>
    <row r="236" spans="1:5" ht="12.75">
      <c r="A236" s="199">
        <v>232</v>
      </c>
      <c r="B236" s="125" t="s">
        <v>915</v>
      </c>
      <c r="C236" s="126" t="s">
        <v>389</v>
      </c>
      <c r="D236" s="364">
        <v>4875</v>
      </c>
      <c r="E236" s="78"/>
    </row>
    <row r="237" spans="1:5" ht="12.75">
      <c r="A237" s="199">
        <v>233</v>
      </c>
      <c r="B237" s="125" t="s">
        <v>916</v>
      </c>
      <c r="C237" s="126" t="s">
        <v>389</v>
      </c>
      <c r="D237" s="364">
        <v>4875</v>
      </c>
      <c r="E237" s="78"/>
    </row>
    <row r="238" spans="1:5" ht="12.75">
      <c r="A238" s="199">
        <v>234</v>
      </c>
      <c r="B238" s="125" t="s">
        <v>917</v>
      </c>
      <c r="C238" s="126" t="s">
        <v>389</v>
      </c>
      <c r="D238" s="364">
        <v>4875</v>
      </c>
      <c r="E238" s="78"/>
    </row>
    <row r="239" spans="1:5" ht="12.75">
      <c r="A239" s="199">
        <v>235</v>
      </c>
      <c r="B239" s="125" t="s">
        <v>910</v>
      </c>
      <c r="C239" s="126" t="s">
        <v>389</v>
      </c>
      <c r="D239" s="364">
        <v>4875</v>
      </c>
      <c r="E239" s="78"/>
    </row>
    <row r="240" spans="1:5" ht="12.75">
      <c r="A240" s="199">
        <v>236</v>
      </c>
      <c r="B240" s="125" t="s">
        <v>918</v>
      </c>
      <c r="C240" s="126" t="s">
        <v>389</v>
      </c>
      <c r="D240" s="364">
        <v>4875</v>
      </c>
      <c r="E240" s="78"/>
    </row>
    <row r="241" spans="1:5" ht="12.75">
      <c r="A241" s="199">
        <v>237</v>
      </c>
      <c r="B241" s="125" t="s">
        <v>918</v>
      </c>
      <c r="C241" s="126" t="s">
        <v>389</v>
      </c>
      <c r="D241" s="364">
        <v>4875</v>
      </c>
      <c r="E241" s="78"/>
    </row>
    <row r="242" spans="1:5" ht="12.75">
      <c r="A242" s="199">
        <v>238</v>
      </c>
      <c r="B242" s="125" t="s">
        <v>919</v>
      </c>
      <c r="C242" s="126" t="s">
        <v>389</v>
      </c>
      <c r="D242" s="364">
        <v>4875</v>
      </c>
      <c r="E242" s="78"/>
    </row>
    <row r="243" spans="1:5" ht="12.75">
      <c r="A243" s="199">
        <v>239</v>
      </c>
      <c r="B243" s="125" t="s">
        <v>919</v>
      </c>
      <c r="C243" s="126" t="s">
        <v>389</v>
      </c>
      <c r="D243" s="364">
        <v>4875</v>
      </c>
      <c r="E243" s="78"/>
    </row>
    <row r="244" spans="1:5" ht="12.75">
      <c r="A244" s="199">
        <v>240</v>
      </c>
      <c r="B244" s="125" t="s">
        <v>918</v>
      </c>
      <c r="C244" s="126" t="s">
        <v>389</v>
      </c>
      <c r="D244" s="364">
        <v>4875</v>
      </c>
      <c r="E244" s="78"/>
    </row>
    <row r="245" spans="1:5" ht="12.75">
      <c r="A245" s="199">
        <v>241</v>
      </c>
      <c r="B245" s="125" t="s">
        <v>917</v>
      </c>
      <c r="C245" s="126" t="s">
        <v>389</v>
      </c>
      <c r="D245" s="364">
        <v>4875</v>
      </c>
      <c r="E245" s="78"/>
    </row>
    <row r="246" spans="1:5" ht="12.75">
      <c r="A246" s="199">
        <v>242</v>
      </c>
      <c r="B246" s="125" t="s">
        <v>915</v>
      </c>
      <c r="C246" s="126" t="s">
        <v>389</v>
      </c>
      <c r="D246" s="364">
        <v>4875</v>
      </c>
      <c r="E246" s="78"/>
    </row>
    <row r="247" spans="1:5" ht="12.75">
      <c r="A247" s="199">
        <v>243</v>
      </c>
      <c r="B247" s="125" t="s">
        <v>918</v>
      </c>
      <c r="C247" s="126" t="s">
        <v>389</v>
      </c>
      <c r="D247" s="364">
        <v>4875</v>
      </c>
      <c r="E247" s="78"/>
    </row>
    <row r="248" spans="1:5" ht="12.75">
      <c r="A248" s="199">
        <v>244</v>
      </c>
      <c r="B248" s="125" t="s">
        <v>910</v>
      </c>
      <c r="C248" s="126" t="s">
        <v>389</v>
      </c>
      <c r="D248" s="364">
        <v>4875</v>
      </c>
      <c r="E248" s="78"/>
    </row>
    <row r="249" spans="1:5" ht="12.75">
      <c r="A249" s="199">
        <v>245</v>
      </c>
      <c r="B249" s="125" t="s">
        <v>920</v>
      </c>
      <c r="C249" s="126" t="s">
        <v>389</v>
      </c>
      <c r="D249" s="364">
        <v>4875</v>
      </c>
      <c r="E249" s="78"/>
    </row>
    <row r="250" spans="1:5" ht="12.75">
      <c r="A250" s="199">
        <v>246</v>
      </c>
      <c r="B250" s="125" t="s">
        <v>918</v>
      </c>
      <c r="C250" s="126" t="s">
        <v>389</v>
      </c>
      <c r="D250" s="364">
        <v>4875</v>
      </c>
      <c r="E250" s="78"/>
    </row>
    <row r="251" spans="1:5" ht="12.75">
      <c r="A251" s="199">
        <v>247</v>
      </c>
      <c r="B251" s="125" t="s">
        <v>756</v>
      </c>
      <c r="C251" s="126" t="s">
        <v>389</v>
      </c>
      <c r="D251" s="364">
        <v>4875</v>
      </c>
      <c r="E251" s="78"/>
    </row>
    <row r="252" spans="1:5" ht="12.75">
      <c r="A252" s="199">
        <v>248</v>
      </c>
      <c r="B252" s="125" t="s">
        <v>220</v>
      </c>
      <c r="C252" s="126" t="s">
        <v>389</v>
      </c>
      <c r="D252" s="364">
        <v>4875</v>
      </c>
      <c r="E252" s="78"/>
    </row>
    <row r="253" spans="1:5" ht="12.75">
      <c r="A253" s="199">
        <v>249</v>
      </c>
      <c r="B253" s="125" t="s">
        <v>220</v>
      </c>
      <c r="C253" s="126" t="s">
        <v>389</v>
      </c>
      <c r="D253" s="364">
        <v>4875</v>
      </c>
      <c r="E253" s="78"/>
    </row>
    <row r="254" spans="1:5" ht="12.75">
      <c r="A254" s="199">
        <v>250</v>
      </c>
      <c r="B254" s="125" t="s">
        <v>220</v>
      </c>
      <c r="C254" s="126" t="s">
        <v>389</v>
      </c>
      <c r="D254" s="364">
        <v>4875</v>
      </c>
      <c r="E254" s="78"/>
    </row>
    <row r="255" spans="1:5" ht="12.75">
      <c r="A255" s="199">
        <v>251</v>
      </c>
      <c r="B255" s="125" t="s">
        <v>220</v>
      </c>
      <c r="C255" s="126" t="s">
        <v>389</v>
      </c>
      <c r="D255" s="364">
        <v>4875</v>
      </c>
      <c r="E255" s="78"/>
    </row>
    <row r="256" spans="1:5" ht="12.75">
      <c r="A256" s="199">
        <v>252</v>
      </c>
      <c r="B256" s="125" t="s">
        <v>220</v>
      </c>
      <c r="C256" s="126" t="s">
        <v>389</v>
      </c>
      <c r="D256" s="364">
        <v>4875</v>
      </c>
      <c r="E256" s="78"/>
    </row>
    <row r="257" spans="1:5" ht="12.75">
      <c r="A257" s="199">
        <v>253</v>
      </c>
      <c r="B257" s="125" t="s">
        <v>220</v>
      </c>
      <c r="C257" s="126" t="s">
        <v>389</v>
      </c>
      <c r="D257" s="364">
        <v>4875</v>
      </c>
      <c r="E257" s="78"/>
    </row>
    <row r="258" spans="1:5" ht="12.75">
      <c r="A258" s="199">
        <v>254</v>
      </c>
      <c r="B258" s="125" t="s">
        <v>220</v>
      </c>
      <c r="C258" s="126" t="s">
        <v>389</v>
      </c>
      <c r="D258" s="364">
        <v>4875</v>
      </c>
      <c r="E258" s="78"/>
    </row>
    <row r="259" spans="1:5" ht="12.75">
      <c r="A259" s="199">
        <v>255</v>
      </c>
      <c r="B259" s="125" t="s">
        <v>220</v>
      </c>
      <c r="C259" s="126" t="s">
        <v>389</v>
      </c>
      <c r="D259" s="364">
        <v>4875</v>
      </c>
      <c r="E259" s="78"/>
    </row>
    <row r="260" spans="1:5" ht="12.75">
      <c r="A260" s="199">
        <v>256</v>
      </c>
      <c r="B260" s="125" t="s">
        <v>220</v>
      </c>
      <c r="C260" s="126" t="s">
        <v>389</v>
      </c>
      <c r="D260" s="364">
        <v>4875</v>
      </c>
      <c r="E260" s="78"/>
    </row>
    <row r="261" spans="1:5" ht="12.75">
      <c r="A261" s="199">
        <v>257</v>
      </c>
      <c r="B261" s="125" t="s">
        <v>220</v>
      </c>
      <c r="C261" s="126" t="s">
        <v>389</v>
      </c>
      <c r="D261" s="364">
        <v>4875</v>
      </c>
      <c r="E261" s="78"/>
    </row>
    <row r="262" spans="1:5" ht="12.75">
      <c r="A262" s="199">
        <v>258</v>
      </c>
      <c r="B262" s="125" t="s">
        <v>220</v>
      </c>
      <c r="C262" s="126" t="s">
        <v>389</v>
      </c>
      <c r="D262" s="364">
        <v>4875</v>
      </c>
      <c r="E262" s="78"/>
    </row>
    <row r="263" spans="1:5" ht="12.75">
      <c r="A263" s="199">
        <v>259</v>
      </c>
      <c r="B263" s="125" t="s">
        <v>220</v>
      </c>
      <c r="C263" s="126" t="s">
        <v>389</v>
      </c>
      <c r="D263" s="364">
        <v>4875</v>
      </c>
      <c r="E263" s="78"/>
    </row>
    <row r="264" spans="1:5" ht="12.75">
      <c r="A264" s="199">
        <v>260</v>
      </c>
      <c r="B264" s="125" t="s">
        <v>220</v>
      </c>
      <c r="C264" s="126" t="s">
        <v>389</v>
      </c>
      <c r="D264" s="364">
        <v>4875</v>
      </c>
      <c r="E264" s="78"/>
    </row>
    <row r="265" spans="1:5" ht="12.75">
      <c r="A265" s="199">
        <v>261</v>
      </c>
      <c r="B265" s="125" t="s">
        <v>220</v>
      </c>
      <c r="C265" s="126" t="s">
        <v>389</v>
      </c>
      <c r="D265" s="364">
        <v>6002</v>
      </c>
      <c r="E265" s="78"/>
    </row>
    <row r="266" spans="1:5" ht="12.75">
      <c r="A266" s="199">
        <v>262</v>
      </c>
      <c r="B266" s="125" t="s">
        <v>220</v>
      </c>
      <c r="C266" s="126" t="s">
        <v>389</v>
      </c>
      <c r="D266" s="364">
        <v>6002</v>
      </c>
      <c r="E266" s="78"/>
    </row>
    <row r="267" spans="1:5" ht="12.75">
      <c r="A267" s="199">
        <v>263</v>
      </c>
      <c r="B267" s="125" t="s">
        <v>220</v>
      </c>
      <c r="C267" s="126" t="s">
        <v>389</v>
      </c>
      <c r="D267" s="364">
        <v>6002</v>
      </c>
      <c r="E267" s="78"/>
    </row>
    <row r="268" spans="1:5" ht="12.75">
      <c r="A268" s="199">
        <v>264</v>
      </c>
      <c r="B268" s="125" t="s">
        <v>220</v>
      </c>
      <c r="C268" s="126" t="s">
        <v>389</v>
      </c>
      <c r="D268" s="364">
        <v>6002</v>
      </c>
      <c r="E268" s="78"/>
    </row>
    <row r="269" spans="1:5" ht="12.75">
      <c r="A269" s="199">
        <v>265</v>
      </c>
      <c r="B269" s="125" t="s">
        <v>220</v>
      </c>
      <c r="C269" s="126" t="s">
        <v>389</v>
      </c>
      <c r="D269" s="364">
        <v>6002</v>
      </c>
      <c r="E269" s="78"/>
    </row>
    <row r="270" spans="1:5" ht="12.75">
      <c r="A270" s="199">
        <v>266</v>
      </c>
      <c r="B270" s="125" t="s">
        <v>220</v>
      </c>
      <c r="C270" s="126" t="s">
        <v>389</v>
      </c>
      <c r="D270" s="364">
        <v>6002</v>
      </c>
      <c r="E270" s="78"/>
    </row>
    <row r="271" spans="1:5" ht="12.75">
      <c r="A271" s="199">
        <v>267</v>
      </c>
      <c r="B271" s="125" t="s">
        <v>220</v>
      </c>
      <c r="C271" s="126" t="s">
        <v>389</v>
      </c>
      <c r="D271" s="364">
        <v>6002</v>
      </c>
      <c r="E271" s="78"/>
    </row>
    <row r="272" spans="1:5" ht="12.75">
      <c r="A272" s="199">
        <v>268</v>
      </c>
      <c r="B272" s="125" t="s">
        <v>220</v>
      </c>
      <c r="C272" s="126" t="s">
        <v>389</v>
      </c>
      <c r="D272" s="364">
        <v>6002</v>
      </c>
      <c r="E272" s="78"/>
    </row>
    <row r="273" spans="1:5" ht="12.75">
      <c r="A273" s="199">
        <v>269</v>
      </c>
      <c r="B273" s="125" t="s">
        <v>220</v>
      </c>
      <c r="C273" s="126" t="s">
        <v>389</v>
      </c>
      <c r="D273" s="364">
        <v>6002</v>
      </c>
      <c r="E273" s="78"/>
    </row>
    <row r="274" spans="1:5" ht="12.75">
      <c r="A274" s="199">
        <v>270</v>
      </c>
      <c r="B274" s="125" t="s">
        <v>220</v>
      </c>
      <c r="C274" s="126" t="s">
        <v>389</v>
      </c>
      <c r="D274" s="364">
        <v>6002</v>
      </c>
      <c r="E274" s="78"/>
    </row>
    <row r="275" spans="1:5" ht="12.75">
      <c r="A275" s="199">
        <v>271</v>
      </c>
      <c r="B275" s="125" t="s">
        <v>220</v>
      </c>
      <c r="C275" s="126" t="s">
        <v>389</v>
      </c>
      <c r="D275" s="364">
        <v>6002</v>
      </c>
      <c r="E275" s="78"/>
    </row>
    <row r="276" spans="1:5" ht="12.75">
      <c r="A276" s="199">
        <v>272</v>
      </c>
      <c r="B276" s="125" t="s">
        <v>220</v>
      </c>
      <c r="C276" s="126" t="s">
        <v>389</v>
      </c>
      <c r="D276" s="364">
        <v>6002</v>
      </c>
      <c r="E276" s="78"/>
    </row>
    <row r="277" spans="1:5" ht="12.75">
      <c r="A277" s="199">
        <v>273</v>
      </c>
      <c r="B277" s="125" t="s">
        <v>220</v>
      </c>
      <c r="C277" s="126" t="s">
        <v>389</v>
      </c>
      <c r="D277" s="364">
        <v>6002</v>
      </c>
      <c r="E277" s="78"/>
    </row>
    <row r="278" spans="1:5" ht="12.75">
      <c r="A278" s="199">
        <v>274</v>
      </c>
      <c r="B278" s="125" t="s">
        <v>220</v>
      </c>
      <c r="C278" s="126" t="s">
        <v>389</v>
      </c>
      <c r="D278" s="364">
        <v>6002</v>
      </c>
      <c r="E278" s="78"/>
    </row>
    <row r="279" spans="1:5" ht="12.75">
      <c r="A279" s="199">
        <v>275</v>
      </c>
      <c r="B279" s="125" t="s">
        <v>220</v>
      </c>
      <c r="C279" s="126" t="s">
        <v>389</v>
      </c>
      <c r="D279" s="364">
        <v>6002</v>
      </c>
      <c r="E279" s="78"/>
    </row>
    <row r="280" spans="1:5" ht="12.75">
      <c r="A280" s="199">
        <v>276</v>
      </c>
      <c r="B280" s="125" t="s">
        <v>392</v>
      </c>
      <c r="C280" s="126" t="s">
        <v>393</v>
      </c>
      <c r="D280" s="364">
        <v>6715.8</v>
      </c>
      <c r="E280" s="78"/>
    </row>
    <row r="281" spans="1:5" ht="12.75">
      <c r="A281" s="199">
        <v>277</v>
      </c>
      <c r="B281" s="125" t="s">
        <v>394</v>
      </c>
      <c r="C281" s="126" t="s">
        <v>393</v>
      </c>
      <c r="D281" s="364">
        <v>126813</v>
      </c>
      <c r="E281" s="78"/>
    </row>
    <row r="282" spans="1:5" ht="12.75">
      <c r="A282" s="199">
        <v>278</v>
      </c>
      <c r="B282" s="290" t="s">
        <v>395</v>
      </c>
      <c r="C282" s="284">
        <v>43069</v>
      </c>
      <c r="D282" s="364">
        <v>6671</v>
      </c>
      <c r="E282" s="78"/>
    </row>
    <row r="283" spans="1:5" ht="12.75">
      <c r="A283" s="199">
        <v>279</v>
      </c>
      <c r="B283" s="291" t="s">
        <v>396</v>
      </c>
      <c r="C283" s="179">
        <v>43090</v>
      </c>
      <c r="D283" s="364">
        <v>3813</v>
      </c>
      <c r="E283" s="78"/>
    </row>
    <row r="284" spans="1:5" ht="12.75">
      <c r="A284" s="199">
        <v>280</v>
      </c>
      <c r="B284" s="125" t="s">
        <v>531</v>
      </c>
      <c r="C284" s="284">
        <v>43100</v>
      </c>
      <c r="D284" s="364">
        <v>9900</v>
      </c>
      <c r="E284" s="78"/>
    </row>
    <row r="285" spans="1:5" ht="12.75">
      <c r="A285" s="199">
        <v>281</v>
      </c>
      <c r="B285" s="125" t="s">
        <v>532</v>
      </c>
      <c r="C285" s="284">
        <v>43397</v>
      </c>
      <c r="D285" s="364">
        <v>10514</v>
      </c>
      <c r="E285" s="78"/>
    </row>
    <row r="286" spans="1:5" ht="12.75">
      <c r="A286" s="199">
        <v>282</v>
      </c>
      <c r="B286" s="125" t="s">
        <v>532</v>
      </c>
      <c r="C286" s="284">
        <v>43397</v>
      </c>
      <c r="D286" s="364">
        <v>10514</v>
      </c>
      <c r="E286" s="78"/>
    </row>
    <row r="287" spans="1:5" ht="13.5" thickBot="1">
      <c r="A287" s="199">
        <v>283</v>
      </c>
      <c r="B287" s="125" t="s">
        <v>719</v>
      </c>
      <c r="C287" s="284">
        <v>43465</v>
      </c>
      <c r="D287" s="364">
        <v>16441.94</v>
      </c>
      <c r="E287" s="78"/>
    </row>
    <row r="288" spans="1:78" s="67" customFormat="1" ht="18.75" customHeight="1" thickBot="1">
      <c r="A288" s="443" t="s">
        <v>66</v>
      </c>
      <c r="B288" s="444"/>
      <c r="C288" s="104"/>
      <c r="D288" s="86">
        <f>SUM(D5:D287)</f>
        <v>1136987.9899999998</v>
      </c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</row>
    <row r="289" spans="1:78" s="67" customFormat="1" ht="46.5" customHeight="1" thickBot="1">
      <c r="A289" s="449" t="s">
        <v>253</v>
      </c>
      <c r="B289" s="450"/>
      <c r="C289" s="450"/>
      <c r="D289" s="451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</row>
    <row r="290" spans="1:78" s="67" customFormat="1" ht="20.25" customHeight="1">
      <c r="A290" s="200">
        <v>1</v>
      </c>
      <c r="B290" s="262" t="s">
        <v>890</v>
      </c>
      <c r="C290" s="456">
        <v>2013</v>
      </c>
      <c r="D290" s="292">
        <v>49796.1</v>
      </c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</row>
    <row r="291" spans="1:78" s="67" customFormat="1" ht="16.5" customHeight="1">
      <c r="A291" s="199">
        <v>2</v>
      </c>
      <c r="B291" s="139" t="s">
        <v>891</v>
      </c>
      <c r="C291" s="457"/>
      <c r="D291" s="293">
        <v>6126.5</v>
      </c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</row>
    <row r="292" spans="1:78" s="67" customFormat="1" ht="20.25" customHeight="1">
      <c r="A292" s="200">
        <v>3</v>
      </c>
      <c r="B292" s="139" t="s">
        <v>891</v>
      </c>
      <c r="C292" s="457"/>
      <c r="D292" s="293">
        <v>6126.5</v>
      </c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</row>
    <row r="293" spans="1:78" s="67" customFormat="1" ht="21" customHeight="1">
      <c r="A293" s="199">
        <v>4</v>
      </c>
      <c r="B293" s="139" t="s">
        <v>892</v>
      </c>
      <c r="C293" s="457"/>
      <c r="D293" s="293">
        <v>2450.6</v>
      </c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</row>
    <row r="294" spans="1:78" s="67" customFormat="1" ht="18.75" customHeight="1">
      <c r="A294" s="200">
        <v>5</v>
      </c>
      <c r="B294" s="139" t="s">
        <v>892</v>
      </c>
      <c r="C294" s="457"/>
      <c r="D294" s="293">
        <v>2450.6</v>
      </c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</row>
    <row r="295" spans="1:78" s="67" customFormat="1" ht="19.5" customHeight="1">
      <c r="A295" s="199">
        <v>6</v>
      </c>
      <c r="B295" s="139" t="s">
        <v>892</v>
      </c>
      <c r="C295" s="457"/>
      <c r="D295" s="293">
        <v>2450.6</v>
      </c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</row>
    <row r="296" spans="1:78" s="67" customFormat="1" ht="18.75" customHeight="1">
      <c r="A296" s="200">
        <v>7</v>
      </c>
      <c r="B296" s="139" t="s">
        <v>892</v>
      </c>
      <c r="C296" s="457"/>
      <c r="D296" s="293">
        <v>2450.6</v>
      </c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</row>
    <row r="297" spans="1:78" s="67" customFormat="1" ht="21.75" customHeight="1">
      <c r="A297" s="199">
        <v>8</v>
      </c>
      <c r="B297" s="139" t="s">
        <v>892</v>
      </c>
      <c r="C297" s="457"/>
      <c r="D297" s="293">
        <v>2450.6</v>
      </c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</row>
    <row r="298" spans="1:78" s="67" customFormat="1" ht="17.25" customHeight="1">
      <c r="A298" s="200">
        <v>9</v>
      </c>
      <c r="B298" s="139" t="s">
        <v>892</v>
      </c>
      <c r="C298" s="457"/>
      <c r="D298" s="293">
        <v>2450.6</v>
      </c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</row>
    <row r="299" spans="1:78" s="67" customFormat="1" ht="18.75" customHeight="1">
      <c r="A299" s="199">
        <v>10</v>
      </c>
      <c r="B299" s="139" t="s">
        <v>892</v>
      </c>
      <c r="C299" s="457"/>
      <c r="D299" s="293">
        <v>2450.6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</row>
    <row r="300" spans="1:78" s="67" customFormat="1" ht="21.75" customHeight="1">
      <c r="A300" s="200">
        <v>11</v>
      </c>
      <c r="B300" s="139" t="s">
        <v>892</v>
      </c>
      <c r="C300" s="457"/>
      <c r="D300" s="293">
        <v>2450.6</v>
      </c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</row>
    <row r="301" spans="1:78" s="67" customFormat="1" ht="17.25" customHeight="1">
      <c r="A301" s="199">
        <v>12</v>
      </c>
      <c r="B301" s="139" t="s">
        <v>892</v>
      </c>
      <c r="C301" s="457"/>
      <c r="D301" s="293">
        <v>2450.6</v>
      </c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</row>
    <row r="302" spans="1:78" s="67" customFormat="1" ht="16.5" customHeight="1">
      <c r="A302" s="200">
        <v>13</v>
      </c>
      <c r="B302" s="139" t="s">
        <v>892</v>
      </c>
      <c r="C302" s="457"/>
      <c r="D302" s="293">
        <v>2450.6</v>
      </c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</row>
    <row r="303" spans="1:78" s="67" customFormat="1" ht="19.5" customHeight="1">
      <c r="A303" s="199">
        <v>14</v>
      </c>
      <c r="B303" s="139" t="s">
        <v>892</v>
      </c>
      <c r="C303" s="457"/>
      <c r="D303" s="293">
        <v>2450.6</v>
      </c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</row>
    <row r="304" spans="1:78" s="67" customFormat="1" ht="18" customHeight="1">
      <c r="A304" s="200">
        <v>15</v>
      </c>
      <c r="B304" s="139" t="s">
        <v>892</v>
      </c>
      <c r="C304" s="457"/>
      <c r="D304" s="293">
        <v>2450.6</v>
      </c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</row>
    <row r="305" spans="1:78" s="67" customFormat="1" ht="17.25" customHeight="1">
      <c r="A305" s="199">
        <v>16</v>
      </c>
      <c r="B305" s="139" t="s">
        <v>892</v>
      </c>
      <c r="C305" s="457"/>
      <c r="D305" s="293">
        <v>2450.6</v>
      </c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</row>
    <row r="306" spans="1:78" s="67" customFormat="1" ht="21" customHeight="1">
      <c r="A306" s="200">
        <v>17</v>
      </c>
      <c r="B306" s="139" t="s">
        <v>892</v>
      </c>
      <c r="C306" s="457"/>
      <c r="D306" s="293">
        <v>2450.6</v>
      </c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</row>
    <row r="307" spans="1:78" s="67" customFormat="1" ht="17.25" customHeight="1">
      <c r="A307" s="199">
        <v>18</v>
      </c>
      <c r="B307" s="139" t="s">
        <v>892</v>
      </c>
      <c r="C307" s="457"/>
      <c r="D307" s="293">
        <v>2450.6</v>
      </c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</row>
    <row r="308" spans="1:78" s="67" customFormat="1" ht="18.75" customHeight="1">
      <c r="A308" s="200">
        <v>19</v>
      </c>
      <c r="B308" s="139" t="s">
        <v>892</v>
      </c>
      <c r="C308" s="457"/>
      <c r="D308" s="293">
        <v>2450.6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</row>
    <row r="309" spans="1:78" s="67" customFormat="1" ht="17.25" customHeight="1">
      <c r="A309" s="199">
        <v>20</v>
      </c>
      <c r="B309" s="139" t="s">
        <v>892</v>
      </c>
      <c r="C309" s="457"/>
      <c r="D309" s="293">
        <v>2450.6</v>
      </c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</row>
    <row r="310" spans="1:78" s="67" customFormat="1" ht="21" customHeight="1">
      <c r="A310" s="200">
        <v>21</v>
      </c>
      <c r="B310" s="139" t="s">
        <v>892</v>
      </c>
      <c r="C310" s="457"/>
      <c r="D310" s="293">
        <v>2450.6</v>
      </c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</row>
    <row r="311" spans="1:78" s="67" customFormat="1" ht="20.25" customHeight="1">
      <c r="A311" s="199">
        <v>22</v>
      </c>
      <c r="B311" s="139" t="s">
        <v>892</v>
      </c>
      <c r="C311" s="457"/>
      <c r="D311" s="293">
        <v>2450.6</v>
      </c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</row>
    <row r="312" spans="1:78" s="67" customFormat="1" ht="18.75" customHeight="1">
      <c r="A312" s="200">
        <v>23</v>
      </c>
      <c r="B312" s="139" t="s">
        <v>892</v>
      </c>
      <c r="C312" s="457"/>
      <c r="D312" s="293">
        <v>2450.6</v>
      </c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</row>
    <row r="313" spans="1:78" s="67" customFormat="1" ht="16.5" customHeight="1">
      <c r="A313" s="199">
        <v>24</v>
      </c>
      <c r="B313" s="139" t="s">
        <v>892</v>
      </c>
      <c r="C313" s="457"/>
      <c r="D313" s="293">
        <v>2450.6</v>
      </c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</row>
    <row r="314" spans="1:78" s="67" customFormat="1" ht="20.25" customHeight="1">
      <c r="A314" s="200">
        <v>25</v>
      </c>
      <c r="B314" s="139" t="s">
        <v>892</v>
      </c>
      <c r="C314" s="457"/>
      <c r="D314" s="293">
        <v>2450.6</v>
      </c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</row>
    <row r="315" spans="1:78" s="67" customFormat="1" ht="22.5" customHeight="1">
      <c r="A315" s="199">
        <v>26</v>
      </c>
      <c r="B315" s="139" t="s">
        <v>892</v>
      </c>
      <c r="C315" s="457"/>
      <c r="D315" s="293">
        <v>2450.6</v>
      </c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</row>
    <row r="316" spans="1:78" s="67" customFormat="1" ht="21.75" customHeight="1">
      <c r="A316" s="200">
        <v>27</v>
      </c>
      <c r="B316" s="139" t="s">
        <v>892</v>
      </c>
      <c r="C316" s="457"/>
      <c r="D316" s="293">
        <v>2450.6</v>
      </c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</row>
    <row r="317" spans="1:78" s="67" customFormat="1" ht="22.5" customHeight="1">
      <c r="A317" s="199">
        <v>28</v>
      </c>
      <c r="B317" s="139" t="s">
        <v>892</v>
      </c>
      <c r="C317" s="457"/>
      <c r="D317" s="293">
        <v>2450.6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</row>
    <row r="318" spans="1:78" s="67" customFormat="1" ht="18" customHeight="1">
      <c r="A318" s="200">
        <v>29</v>
      </c>
      <c r="B318" s="139" t="s">
        <v>892</v>
      </c>
      <c r="C318" s="457"/>
      <c r="D318" s="293">
        <v>2450.6</v>
      </c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</row>
    <row r="319" spans="1:78" s="67" customFormat="1" ht="16.5" customHeight="1">
      <c r="A319" s="199">
        <v>30</v>
      </c>
      <c r="B319" s="139" t="s">
        <v>892</v>
      </c>
      <c r="C319" s="457"/>
      <c r="D319" s="293">
        <v>2450.6</v>
      </c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</row>
    <row r="320" spans="1:78" s="67" customFormat="1" ht="17.25" customHeight="1">
      <c r="A320" s="200">
        <v>31</v>
      </c>
      <c r="B320" s="139" t="s">
        <v>892</v>
      </c>
      <c r="C320" s="457"/>
      <c r="D320" s="293">
        <v>2450.6</v>
      </c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</row>
    <row r="321" spans="1:78" s="67" customFormat="1" ht="22.5" customHeight="1">
      <c r="A321" s="199">
        <v>32</v>
      </c>
      <c r="B321" s="139" t="s">
        <v>892</v>
      </c>
      <c r="C321" s="457"/>
      <c r="D321" s="293">
        <v>2450.6</v>
      </c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</row>
    <row r="322" spans="1:78" s="67" customFormat="1" ht="14.25" customHeight="1">
      <c r="A322" s="200">
        <v>33</v>
      </c>
      <c r="B322" s="139" t="s">
        <v>892</v>
      </c>
      <c r="C322" s="457"/>
      <c r="D322" s="293">
        <v>2450.6</v>
      </c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</row>
    <row r="323" spans="1:78" s="67" customFormat="1" ht="22.5" customHeight="1">
      <c r="A323" s="199">
        <v>34</v>
      </c>
      <c r="B323" s="139" t="s">
        <v>892</v>
      </c>
      <c r="C323" s="457"/>
      <c r="D323" s="293">
        <v>2450.6</v>
      </c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</row>
    <row r="324" spans="1:78" s="67" customFormat="1" ht="20.25" customHeight="1">
      <c r="A324" s="200">
        <v>35</v>
      </c>
      <c r="B324" s="139" t="s">
        <v>892</v>
      </c>
      <c r="C324" s="457"/>
      <c r="D324" s="293">
        <v>2450.6</v>
      </c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</row>
    <row r="325" spans="1:78" s="67" customFormat="1" ht="21.75" customHeight="1">
      <c r="A325" s="199">
        <v>36</v>
      </c>
      <c r="B325" s="139" t="s">
        <v>892</v>
      </c>
      <c r="C325" s="457"/>
      <c r="D325" s="293">
        <v>2450.6</v>
      </c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</row>
    <row r="326" spans="1:78" s="67" customFormat="1" ht="22.5" customHeight="1">
      <c r="A326" s="200">
        <v>37</v>
      </c>
      <c r="B326" s="139" t="s">
        <v>892</v>
      </c>
      <c r="C326" s="457"/>
      <c r="D326" s="293">
        <v>2450.6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</row>
    <row r="327" spans="1:78" s="67" customFormat="1" ht="20.25" customHeight="1">
      <c r="A327" s="199">
        <v>38</v>
      </c>
      <c r="B327" s="139" t="s">
        <v>892</v>
      </c>
      <c r="C327" s="457"/>
      <c r="D327" s="293">
        <v>2450.6</v>
      </c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</row>
    <row r="328" spans="1:78" s="67" customFormat="1" ht="18.75" customHeight="1">
      <c r="A328" s="200">
        <v>39</v>
      </c>
      <c r="B328" s="139" t="s">
        <v>892</v>
      </c>
      <c r="C328" s="457"/>
      <c r="D328" s="293">
        <v>2450.6</v>
      </c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</row>
    <row r="329" spans="1:78" s="67" customFormat="1" ht="21" customHeight="1">
      <c r="A329" s="199">
        <v>40</v>
      </c>
      <c r="B329" s="139" t="s">
        <v>892</v>
      </c>
      <c r="C329" s="457"/>
      <c r="D329" s="293">
        <v>2450.6</v>
      </c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</row>
    <row r="330" spans="1:78" s="67" customFormat="1" ht="15.75" customHeight="1">
      <c r="A330" s="200">
        <v>41</v>
      </c>
      <c r="B330" s="139" t="s">
        <v>892</v>
      </c>
      <c r="C330" s="457"/>
      <c r="D330" s="293">
        <v>2450.6</v>
      </c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</row>
    <row r="331" spans="1:78" s="67" customFormat="1" ht="21.75" customHeight="1">
      <c r="A331" s="199">
        <v>42</v>
      </c>
      <c r="B331" s="139" t="s">
        <v>892</v>
      </c>
      <c r="C331" s="457"/>
      <c r="D331" s="293">
        <v>2450.6</v>
      </c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</row>
    <row r="332" spans="1:78" s="67" customFormat="1" ht="21.75" customHeight="1">
      <c r="A332" s="200">
        <v>43</v>
      </c>
      <c r="B332" s="139" t="s">
        <v>892</v>
      </c>
      <c r="C332" s="457"/>
      <c r="D332" s="293">
        <v>2450.6</v>
      </c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</row>
    <row r="333" spans="1:78" s="67" customFormat="1" ht="20.25" customHeight="1">
      <c r="A333" s="199">
        <v>44</v>
      </c>
      <c r="B333" s="139" t="s">
        <v>892</v>
      </c>
      <c r="C333" s="457"/>
      <c r="D333" s="293">
        <v>2450.6</v>
      </c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</row>
    <row r="334" spans="1:78" s="67" customFormat="1" ht="19.5" customHeight="1">
      <c r="A334" s="200">
        <v>45</v>
      </c>
      <c r="B334" s="139" t="s">
        <v>892</v>
      </c>
      <c r="C334" s="457"/>
      <c r="D334" s="293">
        <v>2450.6</v>
      </c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</row>
    <row r="335" spans="1:78" s="67" customFormat="1" ht="19.5" customHeight="1">
      <c r="A335" s="199">
        <v>46</v>
      </c>
      <c r="B335" s="139" t="s">
        <v>892</v>
      </c>
      <c r="C335" s="457"/>
      <c r="D335" s="293">
        <v>2450.6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</row>
    <row r="336" spans="1:78" s="67" customFormat="1" ht="18.75" customHeight="1">
      <c r="A336" s="200">
        <v>47</v>
      </c>
      <c r="B336" s="139" t="s">
        <v>892</v>
      </c>
      <c r="C336" s="457"/>
      <c r="D336" s="293">
        <v>2450.6</v>
      </c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</row>
    <row r="337" spans="1:78" s="67" customFormat="1" ht="16.5" customHeight="1">
      <c r="A337" s="199">
        <v>48</v>
      </c>
      <c r="B337" s="139" t="s">
        <v>892</v>
      </c>
      <c r="C337" s="457"/>
      <c r="D337" s="293">
        <v>2450.6</v>
      </c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</row>
    <row r="338" spans="1:78" s="67" customFormat="1" ht="17.25" customHeight="1">
      <c r="A338" s="200">
        <v>49</v>
      </c>
      <c r="B338" s="139" t="s">
        <v>892</v>
      </c>
      <c r="C338" s="457"/>
      <c r="D338" s="293">
        <v>2450.6</v>
      </c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</row>
    <row r="339" spans="1:78" s="67" customFormat="1" ht="17.25" customHeight="1">
      <c r="A339" s="199">
        <v>50</v>
      </c>
      <c r="B339" s="139" t="s">
        <v>893</v>
      </c>
      <c r="C339" s="457"/>
      <c r="D339" s="293">
        <v>453.36</v>
      </c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</row>
    <row r="340" spans="1:78" s="67" customFormat="1" ht="17.25" customHeight="1">
      <c r="A340" s="200">
        <v>51</v>
      </c>
      <c r="B340" s="139" t="s">
        <v>893</v>
      </c>
      <c r="C340" s="457"/>
      <c r="D340" s="293">
        <v>453.36</v>
      </c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</row>
    <row r="341" spans="1:78" s="67" customFormat="1" ht="20.25" customHeight="1">
      <c r="A341" s="199">
        <v>52</v>
      </c>
      <c r="B341" s="139" t="s">
        <v>893</v>
      </c>
      <c r="C341" s="457"/>
      <c r="D341" s="293">
        <v>453.36</v>
      </c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</row>
    <row r="342" spans="1:78" s="67" customFormat="1" ht="20.25" customHeight="1">
      <c r="A342" s="200">
        <v>53</v>
      </c>
      <c r="B342" s="139" t="s">
        <v>893</v>
      </c>
      <c r="C342" s="457"/>
      <c r="D342" s="293">
        <v>453.36</v>
      </c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</row>
    <row r="343" spans="1:78" s="67" customFormat="1" ht="21" customHeight="1">
      <c r="A343" s="199">
        <v>54</v>
      </c>
      <c r="B343" s="139" t="s">
        <v>893</v>
      </c>
      <c r="C343" s="457"/>
      <c r="D343" s="293">
        <v>453.36</v>
      </c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</row>
    <row r="344" spans="1:78" s="67" customFormat="1" ht="18" customHeight="1">
      <c r="A344" s="200">
        <v>55</v>
      </c>
      <c r="B344" s="139" t="s">
        <v>893</v>
      </c>
      <c r="C344" s="457"/>
      <c r="D344" s="293">
        <v>453.36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</row>
    <row r="345" spans="1:78" s="67" customFormat="1" ht="21" customHeight="1">
      <c r="A345" s="199">
        <v>56</v>
      </c>
      <c r="B345" s="139" t="s">
        <v>893</v>
      </c>
      <c r="C345" s="457"/>
      <c r="D345" s="293">
        <v>453.36</v>
      </c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</row>
    <row r="346" spans="1:78" s="67" customFormat="1" ht="19.5" customHeight="1">
      <c r="A346" s="200">
        <v>57</v>
      </c>
      <c r="B346" s="139" t="s">
        <v>893</v>
      </c>
      <c r="C346" s="457"/>
      <c r="D346" s="293">
        <v>453.36</v>
      </c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</row>
    <row r="347" spans="1:78" s="67" customFormat="1" ht="19.5" customHeight="1">
      <c r="A347" s="199">
        <v>58</v>
      </c>
      <c r="B347" s="139" t="s">
        <v>893</v>
      </c>
      <c r="C347" s="457"/>
      <c r="D347" s="293">
        <v>453.36</v>
      </c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/>
      <c r="BX347" s="78"/>
      <c r="BY347" s="78"/>
      <c r="BZ347" s="78"/>
    </row>
    <row r="348" spans="1:78" s="67" customFormat="1" ht="22.5" customHeight="1">
      <c r="A348" s="200">
        <v>59</v>
      </c>
      <c r="B348" s="139" t="s">
        <v>893</v>
      </c>
      <c r="C348" s="457"/>
      <c r="D348" s="293">
        <v>453.36</v>
      </c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78"/>
      <c r="BX348" s="78"/>
      <c r="BY348" s="78"/>
      <c r="BZ348" s="78"/>
    </row>
    <row r="349" spans="1:78" s="67" customFormat="1" ht="18" customHeight="1">
      <c r="A349" s="199">
        <v>60</v>
      </c>
      <c r="B349" s="139" t="s">
        <v>893</v>
      </c>
      <c r="C349" s="457"/>
      <c r="D349" s="293">
        <v>453.36</v>
      </c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</row>
    <row r="350" spans="1:78" s="67" customFormat="1" ht="18.75" customHeight="1">
      <c r="A350" s="200">
        <v>61</v>
      </c>
      <c r="B350" s="139" t="s">
        <v>893</v>
      </c>
      <c r="C350" s="457"/>
      <c r="D350" s="293">
        <v>453.36</v>
      </c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</row>
    <row r="351" spans="1:78" s="67" customFormat="1" ht="21" customHeight="1">
      <c r="A351" s="199">
        <v>62</v>
      </c>
      <c r="B351" s="139" t="s">
        <v>893</v>
      </c>
      <c r="C351" s="457"/>
      <c r="D351" s="293">
        <v>453.36</v>
      </c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</row>
    <row r="352" spans="1:78" s="67" customFormat="1" ht="15.75" customHeight="1">
      <c r="A352" s="200">
        <v>63</v>
      </c>
      <c r="B352" s="139" t="s">
        <v>893</v>
      </c>
      <c r="C352" s="457"/>
      <c r="D352" s="293">
        <v>453.36</v>
      </c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</row>
    <row r="353" spans="1:78" s="67" customFormat="1" ht="18" customHeight="1">
      <c r="A353" s="199">
        <v>64</v>
      </c>
      <c r="B353" s="139" t="s">
        <v>893</v>
      </c>
      <c r="C353" s="457"/>
      <c r="D353" s="293">
        <v>453.36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  <c r="BW353" s="78"/>
      <c r="BX353" s="78"/>
      <c r="BY353" s="78"/>
      <c r="BZ353" s="78"/>
    </row>
    <row r="354" spans="1:78" s="67" customFormat="1" ht="22.5" customHeight="1">
      <c r="A354" s="200">
        <v>65</v>
      </c>
      <c r="B354" s="139" t="s">
        <v>893</v>
      </c>
      <c r="C354" s="457"/>
      <c r="D354" s="293">
        <v>453.36</v>
      </c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</row>
    <row r="355" spans="1:78" s="67" customFormat="1" ht="15.75" customHeight="1">
      <c r="A355" s="199">
        <v>66</v>
      </c>
      <c r="B355" s="139" t="s">
        <v>893</v>
      </c>
      <c r="C355" s="457"/>
      <c r="D355" s="293">
        <v>453.36</v>
      </c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  <c r="BW355" s="78"/>
      <c r="BX355" s="78"/>
      <c r="BY355" s="78"/>
      <c r="BZ355" s="78"/>
    </row>
    <row r="356" spans="1:78" s="67" customFormat="1" ht="21.75" customHeight="1">
      <c r="A356" s="200">
        <v>67</v>
      </c>
      <c r="B356" s="139" t="s">
        <v>893</v>
      </c>
      <c r="C356" s="457"/>
      <c r="D356" s="293">
        <v>453.36</v>
      </c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78"/>
      <c r="BY356" s="78"/>
      <c r="BZ356" s="78"/>
    </row>
    <row r="357" spans="1:78" s="67" customFormat="1" ht="18.75" customHeight="1">
      <c r="A357" s="199">
        <v>68</v>
      </c>
      <c r="B357" s="139" t="s">
        <v>893</v>
      </c>
      <c r="C357" s="457"/>
      <c r="D357" s="293">
        <v>453.36</v>
      </c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78"/>
      <c r="BY357" s="78"/>
      <c r="BZ357" s="78"/>
    </row>
    <row r="358" spans="1:78" s="67" customFormat="1" ht="17.25" customHeight="1">
      <c r="A358" s="200">
        <v>69</v>
      </c>
      <c r="B358" s="139" t="s">
        <v>893</v>
      </c>
      <c r="C358" s="457"/>
      <c r="D358" s="293">
        <v>453.36</v>
      </c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</row>
    <row r="359" spans="1:78" s="67" customFormat="1" ht="15.75" customHeight="1">
      <c r="A359" s="199">
        <v>70</v>
      </c>
      <c r="B359" s="139" t="s">
        <v>893</v>
      </c>
      <c r="C359" s="457"/>
      <c r="D359" s="293">
        <v>453.36</v>
      </c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78"/>
      <c r="BY359" s="78"/>
      <c r="BZ359" s="78"/>
    </row>
    <row r="360" spans="1:78" s="67" customFormat="1" ht="18.75" customHeight="1">
      <c r="A360" s="200">
        <v>71</v>
      </c>
      <c r="B360" s="139" t="s">
        <v>893</v>
      </c>
      <c r="C360" s="457"/>
      <c r="D360" s="293">
        <v>453.36</v>
      </c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78"/>
      <c r="BY360" s="78"/>
      <c r="BZ360" s="78"/>
    </row>
    <row r="361" spans="1:78" s="67" customFormat="1" ht="18.75" customHeight="1">
      <c r="A361" s="199">
        <v>72</v>
      </c>
      <c r="B361" s="139" t="s">
        <v>893</v>
      </c>
      <c r="C361" s="457"/>
      <c r="D361" s="293">
        <v>453.36</v>
      </c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  <c r="BW361" s="78"/>
      <c r="BX361" s="78"/>
      <c r="BY361" s="78"/>
      <c r="BZ361" s="78"/>
    </row>
    <row r="362" spans="1:78" s="67" customFormat="1" ht="19.5" customHeight="1">
      <c r="A362" s="200">
        <v>73</v>
      </c>
      <c r="B362" s="139" t="s">
        <v>893</v>
      </c>
      <c r="C362" s="457"/>
      <c r="D362" s="293">
        <v>453.36</v>
      </c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  <c r="BW362" s="78"/>
      <c r="BX362" s="78"/>
      <c r="BY362" s="78"/>
      <c r="BZ362" s="78"/>
    </row>
    <row r="363" spans="1:78" s="67" customFormat="1" ht="18" customHeight="1">
      <c r="A363" s="199">
        <v>74</v>
      </c>
      <c r="B363" s="139" t="s">
        <v>893</v>
      </c>
      <c r="C363" s="457"/>
      <c r="D363" s="293">
        <v>453.36</v>
      </c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  <c r="BW363" s="78"/>
      <c r="BX363" s="78"/>
      <c r="BY363" s="78"/>
      <c r="BZ363" s="78"/>
    </row>
    <row r="364" spans="1:78" s="67" customFormat="1" ht="15.75" customHeight="1">
      <c r="A364" s="200">
        <v>75</v>
      </c>
      <c r="B364" s="139" t="s">
        <v>893</v>
      </c>
      <c r="C364" s="457"/>
      <c r="D364" s="293">
        <v>453.36</v>
      </c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</row>
    <row r="365" spans="1:78" s="67" customFormat="1" ht="16.5" customHeight="1">
      <c r="A365" s="199">
        <v>76</v>
      </c>
      <c r="B365" s="139" t="s">
        <v>893</v>
      </c>
      <c r="C365" s="457"/>
      <c r="D365" s="293">
        <v>453.36</v>
      </c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  <c r="BW365" s="78"/>
      <c r="BX365" s="78"/>
      <c r="BY365" s="78"/>
      <c r="BZ365" s="78"/>
    </row>
    <row r="366" spans="1:78" s="67" customFormat="1" ht="14.25" customHeight="1">
      <c r="A366" s="200">
        <v>77</v>
      </c>
      <c r="B366" s="139" t="s">
        <v>893</v>
      </c>
      <c r="C366" s="457"/>
      <c r="D366" s="293">
        <v>453.36</v>
      </c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  <c r="BW366" s="78"/>
      <c r="BX366" s="78"/>
      <c r="BY366" s="78"/>
      <c r="BZ366" s="78"/>
    </row>
    <row r="367" spans="1:78" s="67" customFormat="1" ht="20.25" customHeight="1">
      <c r="A367" s="199">
        <v>78</v>
      </c>
      <c r="B367" s="139" t="s">
        <v>893</v>
      </c>
      <c r="C367" s="457"/>
      <c r="D367" s="293">
        <v>453.36</v>
      </c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  <c r="BW367" s="78"/>
      <c r="BX367" s="78"/>
      <c r="BY367" s="78"/>
      <c r="BZ367" s="78"/>
    </row>
    <row r="368" spans="1:78" s="67" customFormat="1" ht="20.25" customHeight="1">
      <c r="A368" s="200">
        <v>79</v>
      </c>
      <c r="B368" s="139" t="s">
        <v>893</v>
      </c>
      <c r="C368" s="457"/>
      <c r="D368" s="293">
        <v>453.36</v>
      </c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</row>
    <row r="369" spans="1:78" s="67" customFormat="1" ht="20.25" customHeight="1">
      <c r="A369" s="199">
        <v>80</v>
      </c>
      <c r="B369" s="139" t="s">
        <v>893</v>
      </c>
      <c r="C369" s="457"/>
      <c r="D369" s="293">
        <v>453.36</v>
      </c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</row>
    <row r="370" spans="1:78" s="67" customFormat="1" ht="19.5" customHeight="1">
      <c r="A370" s="200">
        <v>81</v>
      </c>
      <c r="B370" s="139" t="s">
        <v>893</v>
      </c>
      <c r="C370" s="457"/>
      <c r="D370" s="293">
        <v>453.36</v>
      </c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</row>
    <row r="371" spans="1:78" s="67" customFormat="1" ht="20.25" customHeight="1">
      <c r="A371" s="199">
        <v>82</v>
      </c>
      <c r="B371" s="139" t="s">
        <v>893</v>
      </c>
      <c r="C371" s="457"/>
      <c r="D371" s="293">
        <v>453.36</v>
      </c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  <c r="BW371" s="78"/>
      <c r="BX371" s="78"/>
      <c r="BY371" s="78"/>
      <c r="BZ371" s="78"/>
    </row>
    <row r="372" spans="1:78" s="67" customFormat="1" ht="26.25" customHeight="1">
      <c r="A372" s="200">
        <v>83</v>
      </c>
      <c r="B372" s="139" t="s">
        <v>893</v>
      </c>
      <c r="C372" s="457"/>
      <c r="D372" s="293">
        <v>453.36</v>
      </c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  <c r="BW372" s="78"/>
      <c r="BX372" s="78"/>
      <c r="BY372" s="78"/>
      <c r="BZ372" s="78"/>
    </row>
    <row r="373" spans="1:78" s="67" customFormat="1" ht="24" customHeight="1">
      <c r="A373" s="199">
        <v>84</v>
      </c>
      <c r="B373" s="139" t="s">
        <v>893</v>
      </c>
      <c r="C373" s="457"/>
      <c r="D373" s="293">
        <v>453.36</v>
      </c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  <c r="BW373" s="78"/>
      <c r="BX373" s="78"/>
      <c r="BY373" s="78"/>
      <c r="BZ373" s="78"/>
    </row>
    <row r="374" spans="1:78" s="67" customFormat="1" ht="16.5" customHeight="1">
      <c r="A374" s="200">
        <v>85</v>
      </c>
      <c r="B374" s="139" t="s">
        <v>893</v>
      </c>
      <c r="C374" s="457"/>
      <c r="D374" s="293">
        <v>453.36</v>
      </c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  <c r="BW374" s="78"/>
      <c r="BX374" s="78"/>
      <c r="BY374" s="78"/>
      <c r="BZ374" s="78"/>
    </row>
    <row r="375" spans="1:78" s="67" customFormat="1" ht="27.75" customHeight="1">
      <c r="A375" s="199">
        <v>86</v>
      </c>
      <c r="B375" s="139" t="s">
        <v>893</v>
      </c>
      <c r="C375" s="457"/>
      <c r="D375" s="293">
        <v>453.36</v>
      </c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</row>
    <row r="376" spans="1:78" s="67" customFormat="1" ht="24" customHeight="1">
      <c r="A376" s="200">
        <v>87</v>
      </c>
      <c r="B376" s="139" t="s">
        <v>893</v>
      </c>
      <c r="C376" s="457"/>
      <c r="D376" s="293">
        <v>453.36</v>
      </c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</row>
    <row r="377" spans="1:78" s="67" customFormat="1" ht="20.25" customHeight="1">
      <c r="A377" s="199">
        <v>88</v>
      </c>
      <c r="B377" s="139" t="s">
        <v>893</v>
      </c>
      <c r="C377" s="457"/>
      <c r="D377" s="293">
        <v>453.36</v>
      </c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</row>
    <row r="378" spans="1:78" s="67" customFormat="1" ht="19.5" customHeight="1">
      <c r="A378" s="200">
        <v>89</v>
      </c>
      <c r="B378" s="139" t="s">
        <v>893</v>
      </c>
      <c r="C378" s="457"/>
      <c r="D378" s="293">
        <v>453.36</v>
      </c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8"/>
      <c r="BY378" s="78"/>
      <c r="BZ378" s="78"/>
    </row>
    <row r="379" spans="1:78" s="67" customFormat="1" ht="18.75" customHeight="1">
      <c r="A379" s="199">
        <v>90</v>
      </c>
      <c r="B379" s="139" t="s">
        <v>893</v>
      </c>
      <c r="C379" s="457"/>
      <c r="D379" s="293">
        <v>453.36</v>
      </c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</row>
    <row r="380" spans="1:78" s="67" customFormat="1" ht="20.25" customHeight="1">
      <c r="A380" s="200">
        <v>91</v>
      </c>
      <c r="B380" s="139" t="s">
        <v>893</v>
      </c>
      <c r="C380" s="457"/>
      <c r="D380" s="293">
        <v>453.36</v>
      </c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  <c r="BW380" s="78"/>
      <c r="BX380" s="78"/>
      <c r="BY380" s="78"/>
      <c r="BZ380" s="78"/>
    </row>
    <row r="381" spans="1:78" s="67" customFormat="1" ht="26.25" customHeight="1">
      <c r="A381" s="199">
        <v>92</v>
      </c>
      <c r="B381" s="139" t="s">
        <v>893</v>
      </c>
      <c r="C381" s="457"/>
      <c r="D381" s="293">
        <v>453.36</v>
      </c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  <c r="BW381" s="78"/>
      <c r="BX381" s="78"/>
      <c r="BY381" s="78"/>
      <c r="BZ381" s="78"/>
    </row>
    <row r="382" spans="1:78" s="67" customFormat="1" ht="17.25" customHeight="1">
      <c r="A382" s="200">
        <v>93</v>
      </c>
      <c r="B382" s="139" t="s">
        <v>893</v>
      </c>
      <c r="C382" s="457"/>
      <c r="D382" s="293">
        <v>453.36</v>
      </c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</row>
    <row r="383" spans="1:78" s="67" customFormat="1" ht="21.75" customHeight="1">
      <c r="A383" s="199">
        <v>94</v>
      </c>
      <c r="B383" s="139" t="s">
        <v>893</v>
      </c>
      <c r="C383" s="457"/>
      <c r="D383" s="293">
        <v>453.36</v>
      </c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</row>
    <row r="384" spans="1:78" s="67" customFormat="1" ht="20.25" customHeight="1">
      <c r="A384" s="200">
        <v>95</v>
      </c>
      <c r="B384" s="139" t="s">
        <v>893</v>
      </c>
      <c r="C384" s="457"/>
      <c r="D384" s="293">
        <v>453.36</v>
      </c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</row>
    <row r="385" spans="1:78" s="67" customFormat="1" ht="24" customHeight="1">
      <c r="A385" s="199">
        <v>96</v>
      </c>
      <c r="B385" s="139" t="s">
        <v>894</v>
      </c>
      <c r="C385" s="457"/>
      <c r="D385" s="293">
        <v>12253</v>
      </c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</row>
    <row r="386" spans="1:78" s="67" customFormat="1" ht="24" customHeight="1">
      <c r="A386" s="200">
        <v>97</v>
      </c>
      <c r="B386" s="139" t="s">
        <v>895</v>
      </c>
      <c r="C386" s="457"/>
      <c r="D386" s="293">
        <v>2450.6</v>
      </c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</row>
    <row r="387" spans="1:78" s="67" customFormat="1" ht="25.5" customHeight="1">
      <c r="A387" s="199">
        <v>98</v>
      </c>
      <c r="B387" s="139" t="s">
        <v>895</v>
      </c>
      <c r="C387" s="457"/>
      <c r="D387" s="293">
        <v>2450.6</v>
      </c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</row>
    <row r="388" spans="1:78" s="67" customFormat="1" ht="21.75" customHeight="1">
      <c r="A388" s="200">
        <v>99</v>
      </c>
      <c r="B388" s="139" t="s">
        <v>895</v>
      </c>
      <c r="C388" s="457"/>
      <c r="D388" s="293">
        <v>2450.6</v>
      </c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</row>
    <row r="389" spans="1:78" s="67" customFormat="1" ht="24.75" customHeight="1">
      <c r="A389" s="199">
        <v>100</v>
      </c>
      <c r="B389" s="139" t="s">
        <v>896</v>
      </c>
      <c r="C389" s="457"/>
      <c r="D389" s="293">
        <v>10415.05</v>
      </c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</row>
    <row r="390" spans="1:78" s="67" customFormat="1" ht="26.25" customHeight="1">
      <c r="A390" s="200">
        <v>101</v>
      </c>
      <c r="B390" s="139" t="s">
        <v>896</v>
      </c>
      <c r="C390" s="457"/>
      <c r="D390" s="293">
        <v>10415.05</v>
      </c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</row>
    <row r="391" spans="1:78" s="67" customFormat="1" ht="21" customHeight="1">
      <c r="A391" s="199">
        <v>102</v>
      </c>
      <c r="B391" s="139" t="s">
        <v>894</v>
      </c>
      <c r="C391" s="457"/>
      <c r="D391" s="293">
        <v>12253</v>
      </c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</row>
    <row r="392" spans="1:78" s="67" customFormat="1" ht="23.25" customHeight="1">
      <c r="A392" s="200">
        <v>103</v>
      </c>
      <c r="B392" s="139" t="s">
        <v>895</v>
      </c>
      <c r="C392" s="457"/>
      <c r="D392" s="293">
        <v>2450.6</v>
      </c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</row>
    <row r="393" spans="1:78" s="67" customFormat="1" ht="24" customHeight="1">
      <c r="A393" s="199">
        <v>104</v>
      </c>
      <c r="B393" s="139" t="s">
        <v>895</v>
      </c>
      <c r="C393" s="457"/>
      <c r="D393" s="293">
        <v>2450.6</v>
      </c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</row>
    <row r="394" spans="1:78" s="67" customFormat="1" ht="19.5" customHeight="1">
      <c r="A394" s="200">
        <v>105</v>
      </c>
      <c r="B394" s="139" t="s">
        <v>895</v>
      </c>
      <c r="C394" s="457"/>
      <c r="D394" s="293">
        <v>2450.6</v>
      </c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</row>
    <row r="395" spans="1:78" s="67" customFormat="1" ht="18" customHeight="1">
      <c r="A395" s="199">
        <v>106</v>
      </c>
      <c r="B395" s="139" t="s">
        <v>896</v>
      </c>
      <c r="C395" s="457"/>
      <c r="D395" s="293">
        <v>10415.05</v>
      </c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</row>
    <row r="396" spans="1:78" s="67" customFormat="1" ht="19.5" customHeight="1">
      <c r="A396" s="200">
        <v>107</v>
      </c>
      <c r="B396" s="139" t="s">
        <v>896</v>
      </c>
      <c r="C396" s="457"/>
      <c r="D396" s="293">
        <v>10415.05</v>
      </c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</row>
    <row r="397" spans="1:78" s="67" customFormat="1" ht="19.5" customHeight="1">
      <c r="A397" s="199">
        <v>108</v>
      </c>
      <c r="B397" s="139" t="s">
        <v>894</v>
      </c>
      <c r="C397" s="457"/>
      <c r="D397" s="293">
        <v>12253</v>
      </c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</row>
    <row r="398" spans="1:78" s="67" customFormat="1" ht="18.75" customHeight="1">
      <c r="A398" s="200">
        <v>109</v>
      </c>
      <c r="B398" s="139" t="s">
        <v>895</v>
      </c>
      <c r="C398" s="457"/>
      <c r="D398" s="293">
        <v>2450.6</v>
      </c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</row>
    <row r="399" spans="1:78" s="67" customFormat="1" ht="22.5" customHeight="1">
      <c r="A399" s="199">
        <v>110</v>
      </c>
      <c r="B399" s="139" t="s">
        <v>895</v>
      </c>
      <c r="C399" s="457"/>
      <c r="D399" s="293">
        <v>2450.6</v>
      </c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</row>
    <row r="400" spans="1:78" s="67" customFormat="1" ht="24" customHeight="1">
      <c r="A400" s="200">
        <v>111</v>
      </c>
      <c r="B400" s="139" t="s">
        <v>895</v>
      </c>
      <c r="C400" s="457"/>
      <c r="D400" s="293">
        <v>2450.6</v>
      </c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</row>
    <row r="401" spans="1:78" s="67" customFormat="1" ht="18" customHeight="1">
      <c r="A401" s="199">
        <v>112</v>
      </c>
      <c r="B401" s="139" t="s">
        <v>896</v>
      </c>
      <c r="C401" s="457"/>
      <c r="D401" s="293">
        <v>10415.05</v>
      </c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78"/>
      <c r="BY401" s="78"/>
      <c r="BZ401" s="78"/>
    </row>
    <row r="402" spans="1:78" s="67" customFormat="1" ht="17.25" customHeight="1">
      <c r="A402" s="200">
        <v>113</v>
      </c>
      <c r="B402" s="139" t="s">
        <v>896</v>
      </c>
      <c r="C402" s="457"/>
      <c r="D402" s="293">
        <v>10415.05</v>
      </c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</row>
    <row r="403" spans="1:78" s="67" customFormat="1" ht="19.5" customHeight="1">
      <c r="A403" s="199">
        <v>114</v>
      </c>
      <c r="B403" s="139" t="s">
        <v>894</v>
      </c>
      <c r="C403" s="457"/>
      <c r="D403" s="293">
        <v>12253</v>
      </c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</row>
    <row r="404" spans="1:78" s="67" customFormat="1" ht="21.75" customHeight="1">
      <c r="A404" s="200">
        <v>115</v>
      </c>
      <c r="B404" s="139" t="s">
        <v>895</v>
      </c>
      <c r="C404" s="457"/>
      <c r="D404" s="293">
        <v>2450.6</v>
      </c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</row>
    <row r="405" spans="1:78" s="67" customFormat="1" ht="21.75" customHeight="1">
      <c r="A405" s="199">
        <v>116</v>
      </c>
      <c r="B405" s="139" t="s">
        <v>895</v>
      </c>
      <c r="C405" s="457"/>
      <c r="D405" s="293">
        <v>2450.6</v>
      </c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</row>
    <row r="406" spans="1:78" s="67" customFormat="1" ht="13.5" customHeight="1">
      <c r="A406" s="200">
        <v>117</v>
      </c>
      <c r="B406" s="139" t="s">
        <v>895</v>
      </c>
      <c r="C406" s="457"/>
      <c r="D406" s="293">
        <v>2450.6</v>
      </c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  <c r="BW406" s="78"/>
      <c r="BX406" s="78"/>
      <c r="BY406" s="78"/>
      <c r="BZ406" s="78"/>
    </row>
    <row r="407" spans="1:78" s="67" customFormat="1" ht="19.5" customHeight="1">
      <c r="A407" s="199">
        <v>118</v>
      </c>
      <c r="B407" s="139" t="s">
        <v>896</v>
      </c>
      <c r="C407" s="457"/>
      <c r="D407" s="293">
        <v>10415.05</v>
      </c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</row>
    <row r="408" spans="1:78" s="67" customFormat="1" ht="21" customHeight="1">
      <c r="A408" s="200">
        <v>119</v>
      </c>
      <c r="B408" s="139" t="s">
        <v>896</v>
      </c>
      <c r="C408" s="457"/>
      <c r="D408" s="293">
        <v>10415.05</v>
      </c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</row>
    <row r="409" spans="1:78" s="67" customFormat="1" ht="24" customHeight="1">
      <c r="A409" s="199">
        <v>120</v>
      </c>
      <c r="B409" s="139" t="s">
        <v>894</v>
      </c>
      <c r="C409" s="457"/>
      <c r="D409" s="293">
        <v>12253</v>
      </c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  <c r="BW409" s="78"/>
      <c r="BX409" s="78"/>
      <c r="BY409" s="78"/>
      <c r="BZ409" s="78"/>
    </row>
    <row r="410" spans="1:78" s="67" customFormat="1" ht="18.75" customHeight="1">
      <c r="A410" s="200">
        <v>121</v>
      </c>
      <c r="B410" s="139" t="s">
        <v>895</v>
      </c>
      <c r="C410" s="457"/>
      <c r="D410" s="293">
        <v>2450.6</v>
      </c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</row>
    <row r="411" spans="1:78" s="67" customFormat="1" ht="19.5" customHeight="1">
      <c r="A411" s="199">
        <v>122</v>
      </c>
      <c r="B411" s="139" t="s">
        <v>895</v>
      </c>
      <c r="C411" s="457"/>
      <c r="D411" s="293">
        <v>2450.6</v>
      </c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</row>
    <row r="412" spans="1:78" s="67" customFormat="1" ht="23.25" customHeight="1">
      <c r="A412" s="200">
        <v>123</v>
      </c>
      <c r="B412" s="139" t="s">
        <v>895</v>
      </c>
      <c r="C412" s="457"/>
      <c r="D412" s="293">
        <v>2450.6</v>
      </c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</row>
    <row r="413" spans="1:78" s="67" customFormat="1" ht="18.75" customHeight="1">
      <c r="A413" s="199">
        <v>124</v>
      </c>
      <c r="B413" s="139" t="s">
        <v>897</v>
      </c>
      <c r="C413" s="457"/>
      <c r="D413" s="293">
        <v>10415.05</v>
      </c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</row>
    <row r="414" spans="1:78" s="67" customFormat="1" ht="24.75" customHeight="1">
      <c r="A414" s="200">
        <v>125</v>
      </c>
      <c r="B414" s="139" t="s">
        <v>897</v>
      </c>
      <c r="C414" s="457"/>
      <c r="D414" s="293">
        <v>10415.05</v>
      </c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</row>
    <row r="415" spans="1:78" s="67" customFormat="1" ht="21.75" customHeight="1">
      <c r="A415" s="199">
        <v>126</v>
      </c>
      <c r="B415" s="139" t="s">
        <v>898</v>
      </c>
      <c r="C415" s="457"/>
      <c r="D415" s="293">
        <v>15316.25</v>
      </c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</row>
    <row r="416" spans="1:78" s="67" customFormat="1" ht="17.25" customHeight="1">
      <c r="A416" s="200">
        <v>127</v>
      </c>
      <c r="B416" s="139" t="s">
        <v>898</v>
      </c>
      <c r="C416" s="457"/>
      <c r="D416" s="293">
        <v>15316.25</v>
      </c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</row>
    <row r="417" spans="1:78" s="67" customFormat="1" ht="18" customHeight="1">
      <c r="A417" s="199">
        <v>128</v>
      </c>
      <c r="B417" s="139" t="s">
        <v>898</v>
      </c>
      <c r="C417" s="457"/>
      <c r="D417" s="293">
        <v>15316.25</v>
      </c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</row>
    <row r="418" spans="1:78" s="67" customFormat="1" ht="18.75" customHeight="1">
      <c r="A418" s="200">
        <v>129</v>
      </c>
      <c r="B418" s="139" t="s">
        <v>898</v>
      </c>
      <c r="C418" s="457"/>
      <c r="D418" s="293">
        <v>15316.25</v>
      </c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</row>
    <row r="419" spans="1:78" s="67" customFormat="1" ht="17.25" customHeight="1">
      <c r="A419" s="199">
        <v>130</v>
      </c>
      <c r="B419" s="139" t="s">
        <v>898</v>
      </c>
      <c r="C419" s="457"/>
      <c r="D419" s="293">
        <v>15316.25</v>
      </c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</row>
    <row r="420" spans="1:78" s="67" customFormat="1" ht="22.5" customHeight="1">
      <c r="A420" s="200">
        <v>131</v>
      </c>
      <c r="B420" s="139" t="s">
        <v>899</v>
      </c>
      <c r="C420" s="457"/>
      <c r="D420" s="293">
        <v>7964.45</v>
      </c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</row>
    <row r="421" spans="1:78" s="67" customFormat="1" ht="16.5" customHeight="1">
      <c r="A421" s="199">
        <v>132</v>
      </c>
      <c r="B421" s="139" t="s">
        <v>899</v>
      </c>
      <c r="C421" s="457"/>
      <c r="D421" s="293">
        <v>7964.45</v>
      </c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</row>
    <row r="422" spans="1:78" s="67" customFormat="1" ht="17.25" customHeight="1">
      <c r="A422" s="200">
        <v>133</v>
      </c>
      <c r="B422" s="139" t="s">
        <v>899</v>
      </c>
      <c r="C422" s="457"/>
      <c r="D422" s="293">
        <v>7964.45</v>
      </c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</row>
    <row r="423" spans="1:78" s="67" customFormat="1" ht="19.5" customHeight="1">
      <c r="A423" s="199">
        <v>134</v>
      </c>
      <c r="B423" s="139" t="s">
        <v>899</v>
      </c>
      <c r="C423" s="457"/>
      <c r="D423" s="293">
        <v>7964.45</v>
      </c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</row>
    <row r="424" spans="1:78" s="67" customFormat="1" ht="19.5" customHeight="1">
      <c r="A424" s="200">
        <v>135</v>
      </c>
      <c r="B424" s="139" t="s">
        <v>899</v>
      </c>
      <c r="C424" s="457"/>
      <c r="D424" s="293">
        <v>7964.45</v>
      </c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</row>
    <row r="425" spans="1:78" s="67" customFormat="1" ht="18" customHeight="1">
      <c r="A425" s="199">
        <v>136</v>
      </c>
      <c r="B425" s="139" t="s">
        <v>899</v>
      </c>
      <c r="C425" s="457"/>
      <c r="D425" s="293">
        <v>7964.45</v>
      </c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</row>
    <row r="426" spans="1:78" s="67" customFormat="1" ht="14.25" customHeight="1">
      <c r="A426" s="200">
        <v>137</v>
      </c>
      <c r="B426" s="139" t="s">
        <v>899</v>
      </c>
      <c r="C426" s="457"/>
      <c r="D426" s="293">
        <v>7964.45</v>
      </c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</row>
    <row r="427" spans="1:78" s="67" customFormat="1" ht="18.75" customHeight="1">
      <c r="A427" s="199">
        <v>138</v>
      </c>
      <c r="B427" s="139" t="s">
        <v>899</v>
      </c>
      <c r="C427" s="457"/>
      <c r="D427" s="293">
        <v>7964.45</v>
      </c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</row>
    <row r="428" spans="1:78" s="67" customFormat="1" ht="18.75" customHeight="1">
      <c r="A428" s="200">
        <v>139</v>
      </c>
      <c r="B428" s="139" t="s">
        <v>899</v>
      </c>
      <c r="C428" s="457"/>
      <c r="D428" s="293">
        <v>7964.45</v>
      </c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</row>
    <row r="429" spans="1:78" s="67" customFormat="1" ht="21" customHeight="1">
      <c r="A429" s="199">
        <v>140</v>
      </c>
      <c r="B429" s="139" t="s">
        <v>899</v>
      </c>
      <c r="C429" s="457"/>
      <c r="D429" s="293">
        <v>7964.45</v>
      </c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</row>
    <row r="430" spans="1:78" s="67" customFormat="1" ht="18" customHeight="1">
      <c r="A430" s="200">
        <v>141</v>
      </c>
      <c r="B430" s="139" t="s">
        <v>899</v>
      </c>
      <c r="C430" s="457"/>
      <c r="D430" s="293">
        <v>7964.45</v>
      </c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</row>
    <row r="431" spans="1:78" s="67" customFormat="1" ht="21" customHeight="1">
      <c r="A431" s="199">
        <v>142</v>
      </c>
      <c r="B431" s="139" t="s">
        <v>900</v>
      </c>
      <c r="C431" s="457"/>
      <c r="D431" s="293">
        <v>551.39</v>
      </c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</row>
    <row r="432" spans="1:78" s="67" customFormat="1" ht="15.75" customHeight="1">
      <c r="A432" s="200">
        <v>143</v>
      </c>
      <c r="B432" s="139" t="s">
        <v>900</v>
      </c>
      <c r="C432" s="457"/>
      <c r="D432" s="293">
        <v>551.39</v>
      </c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</row>
    <row r="433" spans="1:78" s="67" customFormat="1" ht="19.5" customHeight="1">
      <c r="A433" s="199">
        <v>144</v>
      </c>
      <c r="B433" s="139" t="s">
        <v>900</v>
      </c>
      <c r="C433" s="457"/>
      <c r="D433" s="293">
        <v>551.39</v>
      </c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</row>
    <row r="434" spans="1:78" s="67" customFormat="1" ht="17.25" customHeight="1">
      <c r="A434" s="200">
        <v>145</v>
      </c>
      <c r="B434" s="139" t="s">
        <v>900</v>
      </c>
      <c r="C434" s="457"/>
      <c r="D434" s="293">
        <v>551.39</v>
      </c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</row>
    <row r="435" spans="1:78" s="67" customFormat="1" ht="15.75" customHeight="1">
      <c r="A435" s="199">
        <v>146</v>
      </c>
      <c r="B435" s="139" t="s">
        <v>900</v>
      </c>
      <c r="C435" s="457"/>
      <c r="D435" s="293">
        <v>551.39</v>
      </c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</row>
    <row r="436" spans="1:78" s="67" customFormat="1" ht="18" customHeight="1">
      <c r="A436" s="200">
        <v>147</v>
      </c>
      <c r="B436" s="139" t="s">
        <v>901</v>
      </c>
      <c r="C436" s="457"/>
      <c r="D436" s="293">
        <v>73.52</v>
      </c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</row>
    <row r="437" spans="1:78" s="67" customFormat="1" ht="17.25" customHeight="1">
      <c r="A437" s="199">
        <v>148</v>
      </c>
      <c r="B437" s="139" t="s">
        <v>901</v>
      </c>
      <c r="C437" s="457"/>
      <c r="D437" s="293">
        <v>73.52</v>
      </c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</row>
    <row r="438" spans="1:78" s="67" customFormat="1" ht="19.5" customHeight="1">
      <c r="A438" s="200">
        <v>149</v>
      </c>
      <c r="B438" s="139" t="s">
        <v>901</v>
      </c>
      <c r="C438" s="457"/>
      <c r="D438" s="293">
        <v>73.52</v>
      </c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</row>
    <row r="439" spans="1:78" s="67" customFormat="1" ht="20.25" customHeight="1">
      <c r="A439" s="199">
        <v>150</v>
      </c>
      <c r="B439" s="139" t="s">
        <v>901</v>
      </c>
      <c r="C439" s="457"/>
      <c r="D439" s="293">
        <v>73.52</v>
      </c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</row>
    <row r="440" spans="1:78" s="67" customFormat="1" ht="18.75" customHeight="1">
      <c r="A440" s="200">
        <v>151</v>
      </c>
      <c r="B440" s="139" t="s">
        <v>901</v>
      </c>
      <c r="C440" s="457"/>
      <c r="D440" s="293">
        <v>73.52</v>
      </c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</row>
    <row r="441" spans="1:78" s="67" customFormat="1" ht="21" customHeight="1">
      <c r="A441" s="199">
        <v>152</v>
      </c>
      <c r="B441" s="139" t="s">
        <v>901</v>
      </c>
      <c r="C441" s="457"/>
      <c r="D441" s="293">
        <v>73.52</v>
      </c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</row>
    <row r="442" spans="1:78" s="67" customFormat="1" ht="21.75" customHeight="1">
      <c r="A442" s="200">
        <v>153</v>
      </c>
      <c r="B442" s="139" t="s">
        <v>901</v>
      </c>
      <c r="C442" s="457"/>
      <c r="D442" s="293">
        <v>73.52</v>
      </c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</row>
    <row r="443" spans="1:78" s="67" customFormat="1" ht="18" customHeight="1">
      <c r="A443" s="199">
        <v>154</v>
      </c>
      <c r="B443" s="139" t="s">
        <v>901</v>
      </c>
      <c r="C443" s="457"/>
      <c r="D443" s="293">
        <v>73.52</v>
      </c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</row>
    <row r="444" spans="1:78" s="67" customFormat="1" ht="21.75" customHeight="1">
      <c r="A444" s="200">
        <v>155</v>
      </c>
      <c r="B444" s="139" t="s">
        <v>901</v>
      </c>
      <c r="C444" s="457"/>
      <c r="D444" s="293">
        <v>73.52</v>
      </c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</row>
    <row r="445" spans="1:78" s="67" customFormat="1" ht="21" customHeight="1">
      <c r="A445" s="199">
        <v>156</v>
      </c>
      <c r="B445" s="139" t="s">
        <v>901</v>
      </c>
      <c r="C445" s="457"/>
      <c r="D445" s="293">
        <v>73.52</v>
      </c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</row>
    <row r="446" spans="1:78" s="67" customFormat="1" ht="15" customHeight="1">
      <c r="A446" s="200">
        <v>157</v>
      </c>
      <c r="B446" s="139" t="s">
        <v>901</v>
      </c>
      <c r="C446" s="457"/>
      <c r="D446" s="293">
        <v>73.52</v>
      </c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</row>
    <row r="447" spans="1:78" s="67" customFormat="1" ht="16.5" customHeight="1">
      <c r="A447" s="199">
        <v>158</v>
      </c>
      <c r="B447" s="139" t="s">
        <v>901</v>
      </c>
      <c r="C447" s="457"/>
      <c r="D447" s="293">
        <v>73.52</v>
      </c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</row>
    <row r="448" spans="1:78" s="67" customFormat="1" ht="19.5" customHeight="1">
      <c r="A448" s="200">
        <v>159</v>
      </c>
      <c r="B448" s="139" t="s">
        <v>901</v>
      </c>
      <c r="C448" s="457"/>
      <c r="D448" s="293">
        <v>73.52</v>
      </c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</row>
    <row r="449" spans="1:78" s="67" customFormat="1" ht="19.5" customHeight="1">
      <c r="A449" s="199">
        <v>160</v>
      </c>
      <c r="B449" s="139" t="s">
        <v>901</v>
      </c>
      <c r="C449" s="457"/>
      <c r="D449" s="293">
        <v>73.52</v>
      </c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  <c r="BW449" s="78"/>
      <c r="BX449" s="78"/>
      <c r="BY449" s="78"/>
      <c r="BZ449" s="78"/>
    </row>
    <row r="450" spans="1:78" s="67" customFormat="1" ht="20.25" customHeight="1">
      <c r="A450" s="200">
        <v>161</v>
      </c>
      <c r="B450" s="139" t="s">
        <v>901</v>
      </c>
      <c r="C450" s="457"/>
      <c r="D450" s="293">
        <v>73.52</v>
      </c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</row>
    <row r="451" spans="1:78" s="67" customFormat="1" ht="20.25" customHeight="1">
      <c r="A451" s="199">
        <v>162</v>
      </c>
      <c r="B451" s="139" t="s">
        <v>901</v>
      </c>
      <c r="C451" s="457"/>
      <c r="D451" s="293">
        <v>73.52</v>
      </c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  <c r="BW451" s="78"/>
      <c r="BX451" s="78"/>
      <c r="BY451" s="78"/>
      <c r="BZ451" s="78"/>
    </row>
    <row r="452" spans="1:78" s="67" customFormat="1" ht="15.75" customHeight="1">
      <c r="A452" s="200">
        <v>163</v>
      </c>
      <c r="B452" s="139" t="s">
        <v>901</v>
      </c>
      <c r="C452" s="457"/>
      <c r="D452" s="293">
        <v>73.52</v>
      </c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  <c r="BW452" s="78"/>
      <c r="BX452" s="78"/>
      <c r="BY452" s="78"/>
      <c r="BZ452" s="78"/>
    </row>
    <row r="453" spans="1:78" s="67" customFormat="1" ht="18.75" customHeight="1">
      <c r="A453" s="199">
        <v>164</v>
      </c>
      <c r="B453" s="139" t="s">
        <v>901</v>
      </c>
      <c r="C453" s="457"/>
      <c r="D453" s="293">
        <v>73.52</v>
      </c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  <c r="BW453" s="78"/>
      <c r="BX453" s="78"/>
      <c r="BY453" s="78"/>
      <c r="BZ453" s="78"/>
    </row>
    <row r="454" spans="1:78" s="67" customFormat="1" ht="17.25" customHeight="1">
      <c r="A454" s="200">
        <v>165</v>
      </c>
      <c r="B454" s="139" t="s">
        <v>901</v>
      </c>
      <c r="C454" s="457"/>
      <c r="D454" s="293">
        <v>73.52</v>
      </c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</row>
    <row r="455" spans="1:78" s="67" customFormat="1" ht="18" customHeight="1">
      <c r="A455" s="199">
        <v>166</v>
      </c>
      <c r="B455" s="139" t="s">
        <v>901</v>
      </c>
      <c r="C455" s="457"/>
      <c r="D455" s="293">
        <v>73.52</v>
      </c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</row>
    <row r="456" spans="1:78" s="67" customFormat="1" ht="19.5" customHeight="1">
      <c r="A456" s="200">
        <v>167</v>
      </c>
      <c r="B456" s="139" t="s">
        <v>901</v>
      </c>
      <c r="C456" s="457"/>
      <c r="D456" s="293">
        <v>73.52</v>
      </c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</row>
    <row r="457" spans="1:78" s="67" customFormat="1" ht="15.75" customHeight="1">
      <c r="A457" s="199">
        <v>168</v>
      </c>
      <c r="B457" s="139" t="s">
        <v>901</v>
      </c>
      <c r="C457" s="457"/>
      <c r="D457" s="293">
        <v>73.52</v>
      </c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</row>
    <row r="458" spans="1:78" s="67" customFormat="1" ht="18.75" customHeight="1">
      <c r="A458" s="200">
        <v>169</v>
      </c>
      <c r="B458" s="139" t="s">
        <v>901</v>
      </c>
      <c r="C458" s="457"/>
      <c r="D458" s="293">
        <v>73.52</v>
      </c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  <c r="BW458" s="78"/>
      <c r="BX458" s="78"/>
      <c r="BY458" s="78"/>
      <c r="BZ458" s="78"/>
    </row>
    <row r="459" spans="1:78" s="67" customFormat="1" ht="18.75" customHeight="1">
      <c r="A459" s="199">
        <v>170</v>
      </c>
      <c r="B459" s="139" t="s">
        <v>901</v>
      </c>
      <c r="C459" s="457"/>
      <c r="D459" s="293">
        <v>73.52</v>
      </c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  <c r="BW459" s="78"/>
      <c r="BX459" s="78"/>
      <c r="BY459" s="78"/>
      <c r="BZ459" s="78"/>
    </row>
    <row r="460" spans="1:78" s="67" customFormat="1" ht="21.75" customHeight="1">
      <c r="A460" s="200">
        <v>171</v>
      </c>
      <c r="B460" s="139" t="s">
        <v>901</v>
      </c>
      <c r="C460" s="457"/>
      <c r="D460" s="293">
        <v>73.52</v>
      </c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</row>
    <row r="461" spans="1:78" s="67" customFormat="1" ht="21.75" customHeight="1">
      <c r="A461" s="199">
        <v>172</v>
      </c>
      <c r="B461" s="139" t="s">
        <v>901</v>
      </c>
      <c r="C461" s="457"/>
      <c r="D461" s="293">
        <v>73.52</v>
      </c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  <c r="BW461" s="78"/>
      <c r="BX461" s="78"/>
      <c r="BY461" s="78"/>
      <c r="BZ461" s="78"/>
    </row>
    <row r="462" spans="1:78" s="67" customFormat="1" ht="25.5" customHeight="1">
      <c r="A462" s="200">
        <v>173</v>
      </c>
      <c r="B462" s="139" t="s">
        <v>901</v>
      </c>
      <c r="C462" s="457"/>
      <c r="D462" s="293">
        <v>73.52</v>
      </c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  <c r="BK462" s="78"/>
      <c r="BL462" s="78"/>
      <c r="BM462" s="78"/>
      <c r="BN462" s="78"/>
      <c r="BO462" s="78"/>
      <c r="BP462" s="78"/>
      <c r="BQ462" s="78"/>
      <c r="BR462" s="78"/>
      <c r="BS462" s="78"/>
      <c r="BT462" s="78"/>
      <c r="BU462" s="78"/>
      <c r="BV462" s="78"/>
      <c r="BW462" s="78"/>
      <c r="BX462" s="78"/>
      <c r="BY462" s="78"/>
      <c r="BZ462" s="78"/>
    </row>
    <row r="463" spans="1:78" s="67" customFormat="1" ht="21" customHeight="1">
      <c r="A463" s="199">
        <v>174</v>
      </c>
      <c r="B463" s="139" t="s">
        <v>901</v>
      </c>
      <c r="C463" s="457"/>
      <c r="D463" s="293">
        <v>73.52</v>
      </c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</row>
    <row r="464" spans="1:78" s="67" customFormat="1" ht="21" customHeight="1">
      <c r="A464" s="200">
        <v>175</v>
      </c>
      <c r="B464" s="139" t="s">
        <v>901</v>
      </c>
      <c r="C464" s="457"/>
      <c r="D464" s="293">
        <v>73.52</v>
      </c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  <c r="BW464" s="78"/>
      <c r="BX464" s="78"/>
      <c r="BY464" s="78"/>
      <c r="BZ464" s="78"/>
    </row>
    <row r="465" spans="1:78" s="67" customFormat="1" ht="21.75" customHeight="1">
      <c r="A465" s="199">
        <v>176</v>
      </c>
      <c r="B465" s="139" t="s">
        <v>901</v>
      </c>
      <c r="C465" s="457"/>
      <c r="D465" s="293">
        <v>73.52</v>
      </c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</row>
    <row r="466" spans="1:78" s="67" customFormat="1" ht="21" customHeight="1">
      <c r="A466" s="200">
        <v>177</v>
      </c>
      <c r="B466" s="139" t="s">
        <v>901</v>
      </c>
      <c r="C466" s="457"/>
      <c r="D466" s="293">
        <v>73.52</v>
      </c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</row>
    <row r="467" spans="1:78" s="67" customFormat="1" ht="24" customHeight="1">
      <c r="A467" s="199">
        <v>178</v>
      </c>
      <c r="B467" s="139" t="s">
        <v>901</v>
      </c>
      <c r="C467" s="457"/>
      <c r="D467" s="293">
        <v>73.52</v>
      </c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</row>
    <row r="468" spans="1:78" s="67" customFormat="1" ht="20.25" customHeight="1">
      <c r="A468" s="200">
        <v>179</v>
      </c>
      <c r="B468" s="139" t="s">
        <v>901</v>
      </c>
      <c r="C468" s="457"/>
      <c r="D468" s="293">
        <v>73.52</v>
      </c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</row>
    <row r="469" spans="1:78" s="67" customFormat="1" ht="23.25" customHeight="1">
      <c r="A469" s="199">
        <v>180</v>
      </c>
      <c r="B469" s="139" t="s">
        <v>901</v>
      </c>
      <c r="C469" s="457"/>
      <c r="D469" s="293">
        <v>73.52</v>
      </c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</row>
    <row r="470" spans="1:78" s="67" customFormat="1" ht="17.25" customHeight="1">
      <c r="A470" s="200">
        <v>181</v>
      </c>
      <c r="B470" s="139" t="s">
        <v>901</v>
      </c>
      <c r="C470" s="457"/>
      <c r="D470" s="293">
        <v>73.52</v>
      </c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</row>
    <row r="471" spans="1:78" s="67" customFormat="1" ht="20.25" customHeight="1">
      <c r="A471" s="199">
        <v>182</v>
      </c>
      <c r="B471" s="139" t="s">
        <v>901</v>
      </c>
      <c r="C471" s="457"/>
      <c r="D471" s="293">
        <v>73.52</v>
      </c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</row>
    <row r="472" spans="1:78" s="67" customFormat="1" ht="15.75" customHeight="1">
      <c r="A472" s="200">
        <v>183</v>
      </c>
      <c r="B472" s="139" t="s">
        <v>901</v>
      </c>
      <c r="C472" s="457"/>
      <c r="D472" s="293">
        <v>73.52</v>
      </c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</row>
    <row r="473" spans="1:78" s="67" customFormat="1" ht="17.25" customHeight="1">
      <c r="A473" s="199">
        <v>184</v>
      </c>
      <c r="B473" s="139" t="s">
        <v>901</v>
      </c>
      <c r="C473" s="457"/>
      <c r="D473" s="293">
        <v>73.52</v>
      </c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</row>
    <row r="474" spans="1:78" s="67" customFormat="1" ht="20.25" customHeight="1">
      <c r="A474" s="200">
        <v>185</v>
      </c>
      <c r="B474" s="139" t="s">
        <v>901</v>
      </c>
      <c r="C474" s="457"/>
      <c r="D474" s="293">
        <v>73.52</v>
      </c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</row>
    <row r="475" spans="1:78" s="67" customFormat="1" ht="21.75" customHeight="1">
      <c r="A475" s="199">
        <v>186</v>
      </c>
      <c r="B475" s="139" t="s">
        <v>901</v>
      </c>
      <c r="C475" s="457"/>
      <c r="D475" s="293">
        <v>73.52</v>
      </c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</row>
    <row r="476" spans="1:78" s="67" customFormat="1" ht="18" customHeight="1">
      <c r="A476" s="200">
        <v>187</v>
      </c>
      <c r="B476" s="139" t="s">
        <v>901</v>
      </c>
      <c r="C476" s="457"/>
      <c r="D476" s="293">
        <v>73.52</v>
      </c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</row>
    <row r="477" spans="1:78" s="67" customFormat="1" ht="24" customHeight="1">
      <c r="A477" s="199">
        <v>188</v>
      </c>
      <c r="B477" s="139" t="s">
        <v>901</v>
      </c>
      <c r="C477" s="457"/>
      <c r="D477" s="293">
        <v>73.52</v>
      </c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</row>
    <row r="478" spans="1:78" s="67" customFormat="1" ht="24" customHeight="1">
      <c r="A478" s="200">
        <v>189</v>
      </c>
      <c r="B478" s="139" t="s">
        <v>901</v>
      </c>
      <c r="C478" s="457"/>
      <c r="D478" s="293">
        <v>73.52</v>
      </c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</row>
    <row r="479" spans="1:78" s="67" customFormat="1" ht="18.75" customHeight="1">
      <c r="A479" s="199">
        <v>190</v>
      </c>
      <c r="B479" s="139" t="s">
        <v>901</v>
      </c>
      <c r="C479" s="457"/>
      <c r="D479" s="293">
        <v>73.52</v>
      </c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</row>
    <row r="480" spans="1:78" s="67" customFormat="1" ht="17.25" customHeight="1">
      <c r="A480" s="200">
        <v>191</v>
      </c>
      <c r="B480" s="139" t="s">
        <v>901</v>
      </c>
      <c r="C480" s="457"/>
      <c r="D480" s="293">
        <v>73.52</v>
      </c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</row>
    <row r="481" spans="1:78" s="67" customFormat="1" ht="21" customHeight="1">
      <c r="A481" s="199">
        <v>192</v>
      </c>
      <c r="B481" s="139" t="s">
        <v>901</v>
      </c>
      <c r="C481" s="457"/>
      <c r="D481" s="293">
        <v>73.52</v>
      </c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</row>
    <row r="482" spans="1:78" s="67" customFormat="1" ht="23.25" customHeight="1">
      <c r="A482" s="200">
        <v>193</v>
      </c>
      <c r="B482" s="139" t="s">
        <v>901</v>
      </c>
      <c r="C482" s="457"/>
      <c r="D482" s="293">
        <v>73.52</v>
      </c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</row>
    <row r="483" spans="1:78" s="67" customFormat="1" ht="24" customHeight="1">
      <c r="A483" s="199">
        <v>194</v>
      </c>
      <c r="B483" s="139" t="s">
        <v>901</v>
      </c>
      <c r="C483" s="457"/>
      <c r="D483" s="293">
        <v>73.52</v>
      </c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</row>
    <row r="484" spans="1:78" s="67" customFormat="1" ht="21.75" customHeight="1">
      <c r="A484" s="200">
        <v>195</v>
      </c>
      <c r="B484" s="139" t="s">
        <v>901</v>
      </c>
      <c r="C484" s="457"/>
      <c r="D484" s="293">
        <v>73.52</v>
      </c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</row>
    <row r="485" spans="1:78" s="67" customFormat="1" ht="24" customHeight="1">
      <c r="A485" s="199">
        <v>196</v>
      </c>
      <c r="B485" s="139" t="s">
        <v>901</v>
      </c>
      <c r="C485" s="457"/>
      <c r="D485" s="293">
        <v>73.52</v>
      </c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</row>
    <row r="486" spans="1:78" s="67" customFormat="1" ht="23.25" customHeight="1">
      <c r="A486" s="200">
        <v>197</v>
      </c>
      <c r="B486" s="139" t="s">
        <v>901</v>
      </c>
      <c r="C486" s="457"/>
      <c r="D486" s="293">
        <v>73.52</v>
      </c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</row>
    <row r="487" spans="1:78" s="67" customFormat="1" ht="19.5" customHeight="1">
      <c r="A487" s="199">
        <v>198</v>
      </c>
      <c r="B487" s="139" t="s">
        <v>901</v>
      </c>
      <c r="C487" s="457"/>
      <c r="D487" s="293">
        <v>73.52</v>
      </c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</row>
    <row r="488" spans="1:78" s="67" customFormat="1" ht="18" customHeight="1">
      <c r="A488" s="200">
        <v>199</v>
      </c>
      <c r="B488" s="139" t="s">
        <v>901</v>
      </c>
      <c r="C488" s="457"/>
      <c r="D488" s="293">
        <v>73.52</v>
      </c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</row>
    <row r="489" spans="1:78" s="67" customFormat="1" ht="21" customHeight="1">
      <c r="A489" s="199">
        <v>200</v>
      </c>
      <c r="B489" s="139" t="s">
        <v>901</v>
      </c>
      <c r="C489" s="457"/>
      <c r="D489" s="293">
        <v>73.52</v>
      </c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</row>
    <row r="490" spans="1:78" s="67" customFormat="1" ht="19.5" customHeight="1">
      <c r="A490" s="200">
        <v>201</v>
      </c>
      <c r="B490" s="139" t="s">
        <v>901</v>
      </c>
      <c r="C490" s="457"/>
      <c r="D490" s="293">
        <v>73.52</v>
      </c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</row>
    <row r="491" spans="1:78" s="67" customFormat="1" ht="22.5" customHeight="1">
      <c r="A491" s="199">
        <v>202</v>
      </c>
      <c r="B491" s="139" t="s">
        <v>901</v>
      </c>
      <c r="C491" s="457"/>
      <c r="D491" s="293">
        <v>73.52</v>
      </c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</row>
    <row r="492" spans="1:78" s="67" customFormat="1" ht="24" customHeight="1">
      <c r="A492" s="200">
        <v>203</v>
      </c>
      <c r="B492" s="139" t="s">
        <v>901</v>
      </c>
      <c r="C492" s="457"/>
      <c r="D492" s="293">
        <v>73.52</v>
      </c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</row>
    <row r="493" spans="1:78" s="67" customFormat="1" ht="18.75" customHeight="1">
      <c r="A493" s="199">
        <v>204</v>
      </c>
      <c r="B493" s="139" t="s">
        <v>901</v>
      </c>
      <c r="C493" s="457"/>
      <c r="D493" s="293">
        <v>73.52</v>
      </c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</row>
    <row r="494" spans="1:78" s="67" customFormat="1" ht="22.5" customHeight="1">
      <c r="A494" s="200">
        <v>205</v>
      </c>
      <c r="B494" s="139" t="s">
        <v>901</v>
      </c>
      <c r="C494" s="457"/>
      <c r="D494" s="293">
        <v>73.52</v>
      </c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</row>
    <row r="495" spans="1:78" s="67" customFormat="1" ht="24" customHeight="1">
      <c r="A495" s="199">
        <v>206</v>
      </c>
      <c r="B495" s="139" t="s">
        <v>901</v>
      </c>
      <c r="C495" s="457"/>
      <c r="D495" s="293">
        <v>73.52</v>
      </c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</row>
    <row r="496" spans="1:78" s="67" customFormat="1" ht="18" customHeight="1">
      <c r="A496" s="200">
        <v>207</v>
      </c>
      <c r="B496" s="139" t="s">
        <v>901</v>
      </c>
      <c r="C496" s="457"/>
      <c r="D496" s="293">
        <v>73.52</v>
      </c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</row>
    <row r="497" spans="1:78" s="67" customFormat="1" ht="22.5" customHeight="1">
      <c r="A497" s="199">
        <v>208</v>
      </c>
      <c r="B497" s="139" t="s">
        <v>901</v>
      </c>
      <c r="C497" s="457"/>
      <c r="D497" s="293">
        <v>73.52</v>
      </c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  <c r="BK497" s="78"/>
      <c r="BL497" s="78"/>
      <c r="BM497" s="78"/>
      <c r="BN497" s="78"/>
      <c r="BO497" s="78"/>
      <c r="BP497" s="78"/>
      <c r="BQ497" s="78"/>
      <c r="BR497" s="78"/>
      <c r="BS497" s="78"/>
      <c r="BT497" s="78"/>
      <c r="BU497" s="78"/>
      <c r="BV497" s="78"/>
      <c r="BW497" s="78"/>
      <c r="BX497" s="78"/>
      <c r="BY497" s="78"/>
      <c r="BZ497" s="78"/>
    </row>
    <row r="498" spans="1:78" s="67" customFormat="1" ht="20.25" customHeight="1">
      <c r="A498" s="200">
        <v>209</v>
      </c>
      <c r="B498" s="139" t="s">
        <v>901</v>
      </c>
      <c r="C498" s="457"/>
      <c r="D498" s="293">
        <v>73.52</v>
      </c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  <c r="BK498" s="78"/>
      <c r="BL498" s="78"/>
      <c r="BM498" s="78"/>
      <c r="BN498" s="78"/>
      <c r="BO498" s="78"/>
      <c r="BP498" s="78"/>
      <c r="BQ498" s="78"/>
      <c r="BR498" s="78"/>
      <c r="BS498" s="78"/>
      <c r="BT498" s="78"/>
      <c r="BU498" s="78"/>
      <c r="BV498" s="78"/>
      <c r="BW498" s="78"/>
      <c r="BX498" s="78"/>
      <c r="BY498" s="78"/>
      <c r="BZ498" s="78"/>
    </row>
    <row r="499" spans="1:78" s="67" customFormat="1" ht="23.25" customHeight="1">
      <c r="A499" s="199">
        <v>210</v>
      </c>
      <c r="B499" s="139" t="s">
        <v>901</v>
      </c>
      <c r="C499" s="457"/>
      <c r="D499" s="293">
        <v>73.52</v>
      </c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</row>
    <row r="500" spans="1:78" s="67" customFormat="1" ht="23.25" customHeight="1">
      <c r="A500" s="200">
        <v>211</v>
      </c>
      <c r="B500" s="139" t="s">
        <v>901</v>
      </c>
      <c r="C500" s="457"/>
      <c r="D500" s="293">
        <v>73.52</v>
      </c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  <c r="BW500" s="78"/>
      <c r="BX500" s="78"/>
      <c r="BY500" s="78"/>
      <c r="BZ500" s="78"/>
    </row>
    <row r="501" spans="1:78" s="67" customFormat="1" ht="23.25" customHeight="1">
      <c r="A501" s="199">
        <v>212</v>
      </c>
      <c r="B501" s="139" t="s">
        <v>901</v>
      </c>
      <c r="C501" s="457"/>
      <c r="D501" s="293">
        <v>73.52</v>
      </c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</row>
    <row r="502" spans="1:78" s="67" customFormat="1" ht="24" customHeight="1">
      <c r="A502" s="200">
        <v>213</v>
      </c>
      <c r="B502" s="139" t="s">
        <v>901</v>
      </c>
      <c r="C502" s="457"/>
      <c r="D502" s="293">
        <v>73.52</v>
      </c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</row>
    <row r="503" spans="1:78" s="67" customFormat="1" ht="18" customHeight="1">
      <c r="A503" s="199">
        <v>214</v>
      </c>
      <c r="B503" s="139" t="s">
        <v>901</v>
      </c>
      <c r="C503" s="457"/>
      <c r="D503" s="293">
        <v>73.52</v>
      </c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  <c r="BW503" s="78"/>
      <c r="BX503" s="78"/>
      <c r="BY503" s="78"/>
      <c r="BZ503" s="78"/>
    </row>
    <row r="504" spans="1:78" s="67" customFormat="1" ht="23.25" customHeight="1">
      <c r="A504" s="200">
        <v>215</v>
      </c>
      <c r="B504" s="139" t="s">
        <v>901</v>
      </c>
      <c r="C504" s="457"/>
      <c r="D504" s="293">
        <v>73.52</v>
      </c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</row>
    <row r="505" spans="1:78" s="67" customFormat="1" ht="21.75" customHeight="1">
      <c r="A505" s="199">
        <v>216</v>
      </c>
      <c r="B505" s="139" t="s">
        <v>901</v>
      </c>
      <c r="C505" s="457"/>
      <c r="D505" s="293">
        <v>73.52</v>
      </c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</row>
    <row r="506" spans="1:78" s="67" customFormat="1" ht="22.5" customHeight="1">
      <c r="A506" s="200">
        <v>217</v>
      </c>
      <c r="B506" s="139" t="s">
        <v>901</v>
      </c>
      <c r="C506" s="457"/>
      <c r="D506" s="293">
        <v>73.52</v>
      </c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</row>
    <row r="507" spans="1:78" s="67" customFormat="1" ht="17.25" customHeight="1">
      <c r="A507" s="199">
        <v>218</v>
      </c>
      <c r="B507" s="139" t="s">
        <v>901</v>
      </c>
      <c r="C507" s="457"/>
      <c r="D507" s="293">
        <v>73.52</v>
      </c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/>
      <c r="BZ507" s="78"/>
    </row>
    <row r="508" spans="1:78" s="67" customFormat="1" ht="20.25" customHeight="1">
      <c r="A508" s="200">
        <v>219</v>
      </c>
      <c r="B508" s="139" t="s">
        <v>901</v>
      </c>
      <c r="C508" s="457"/>
      <c r="D508" s="293">
        <v>73.52</v>
      </c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</row>
    <row r="509" spans="1:78" s="67" customFormat="1" ht="22.5" customHeight="1">
      <c r="A509" s="199">
        <v>220</v>
      </c>
      <c r="B509" s="139" t="s">
        <v>901</v>
      </c>
      <c r="C509" s="457"/>
      <c r="D509" s="293">
        <v>73.52</v>
      </c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</row>
    <row r="510" spans="1:78" s="67" customFormat="1" ht="16.5" customHeight="1">
      <c r="A510" s="200">
        <v>221</v>
      </c>
      <c r="B510" s="139" t="s">
        <v>901</v>
      </c>
      <c r="C510" s="457"/>
      <c r="D510" s="293">
        <v>73.52</v>
      </c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</row>
    <row r="511" spans="1:78" s="67" customFormat="1" ht="19.5" customHeight="1">
      <c r="A511" s="199">
        <v>222</v>
      </c>
      <c r="B511" s="139" t="s">
        <v>901</v>
      </c>
      <c r="C511" s="457"/>
      <c r="D511" s="293">
        <v>73.52</v>
      </c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</row>
    <row r="512" spans="1:78" s="67" customFormat="1" ht="18.75" customHeight="1">
      <c r="A512" s="200">
        <v>223</v>
      </c>
      <c r="B512" s="139" t="s">
        <v>901</v>
      </c>
      <c r="C512" s="457"/>
      <c r="D512" s="293">
        <v>73.52</v>
      </c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</row>
    <row r="513" spans="1:78" s="67" customFormat="1" ht="22.5" customHeight="1">
      <c r="A513" s="199">
        <v>224</v>
      </c>
      <c r="B513" s="139" t="s">
        <v>901</v>
      </c>
      <c r="C513" s="457"/>
      <c r="D513" s="293">
        <v>73.52</v>
      </c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</row>
    <row r="514" spans="1:78" s="67" customFormat="1" ht="24" customHeight="1">
      <c r="A514" s="200">
        <v>225</v>
      </c>
      <c r="B514" s="139" t="s">
        <v>901</v>
      </c>
      <c r="C514" s="457"/>
      <c r="D514" s="293">
        <v>73.52</v>
      </c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</row>
    <row r="515" spans="1:78" s="67" customFormat="1" ht="16.5" customHeight="1">
      <c r="A515" s="199">
        <v>226</v>
      </c>
      <c r="B515" s="139" t="s">
        <v>901</v>
      </c>
      <c r="C515" s="457"/>
      <c r="D515" s="293">
        <v>73.52</v>
      </c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</row>
    <row r="516" spans="1:78" s="67" customFormat="1" ht="18.75" customHeight="1">
      <c r="A516" s="200">
        <v>227</v>
      </c>
      <c r="B516" s="139" t="s">
        <v>901</v>
      </c>
      <c r="C516" s="457"/>
      <c r="D516" s="293">
        <v>73.52</v>
      </c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</row>
    <row r="517" spans="1:78" s="67" customFormat="1" ht="19.5" customHeight="1">
      <c r="A517" s="199">
        <v>228</v>
      </c>
      <c r="B517" s="139" t="s">
        <v>901</v>
      </c>
      <c r="C517" s="457"/>
      <c r="D517" s="293">
        <v>73.52</v>
      </c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</row>
    <row r="518" spans="1:78" s="67" customFormat="1" ht="25.5" customHeight="1">
      <c r="A518" s="200">
        <v>229</v>
      </c>
      <c r="B518" s="139" t="s">
        <v>901</v>
      </c>
      <c r="C518" s="457"/>
      <c r="D518" s="293">
        <v>73.52</v>
      </c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</row>
    <row r="519" spans="1:78" s="67" customFormat="1" ht="24.75" customHeight="1">
      <c r="A519" s="199">
        <v>230</v>
      </c>
      <c r="B519" s="139" t="s">
        <v>901</v>
      </c>
      <c r="C519" s="457"/>
      <c r="D519" s="293">
        <v>73.52</v>
      </c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</row>
    <row r="520" spans="1:78" s="67" customFormat="1" ht="18" customHeight="1">
      <c r="A520" s="200">
        <v>231</v>
      </c>
      <c r="B520" s="139" t="s">
        <v>901</v>
      </c>
      <c r="C520" s="457"/>
      <c r="D520" s="293">
        <v>73.52</v>
      </c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</row>
    <row r="521" spans="1:78" s="67" customFormat="1" ht="18" customHeight="1">
      <c r="A521" s="199">
        <v>232</v>
      </c>
      <c r="B521" s="139" t="s">
        <v>901</v>
      </c>
      <c r="C521" s="457"/>
      <c r="D521" s="293">
        <v>73.52</v>
      </c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</row>
    <row r="522" spans="1:78" s="67" customFormat="1" ht="20.25" customHeight="1">
      <c r="A522" s="200">
        <v>233</v>
      </c>
      <c r="B522" s="139" t="s">
        <v>901</v>
      </c>
      <c r="C522" s="457"/>
      <c r="D522" s="293">
        <v>73.52</v>
      </c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</row>
    <row r="523" spans="1:78" s="67" customFormat="1" ht="24" customHeight="1">
      <c r="A523" s="199">
        <v>234</v>
      </c>
      <c r="B523" s="139" t="s">
        <v>901</v>
      </c>
      <c r="C523" s="457"/>
      <c r="D523" s="293">
        <v>73.52</v>
      </c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</row>
    <row r="524" spans="1:78" s="67" customFormat="1" ht="23.25" customHeight="1">
      <c r="A524" s="200">
        <v>235</v>
      </c>
      <c r="B524" s="139" t="s">
        <v>901</v>
      </c>
      <c r="C524" s="457"/>
      <c r="D524" s="293">
        <v>73.52</v>
      </c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</row>
    <row r="525" spans="1:78" s="67" customFormat="1" ht="24" customHeight="1">
      <c r="A525" s="199">
        <v>236</v>
      </c>
      <c r="B525" s="139" t="s">
        <v>901</v>
      </c>
      <c r="C525" s="457"/>
      <c r="D525" s="293">
        <v>73.52</v>
      </c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</row>
    <row r="526" spans="1:78" s="67" customFormat="1" ht="25.5" customHeight="1">
      <c r="A526" s="200">
        <v>237</v>
      </c>
      <c r="B526" s="139" t="s">
        <v>901</v>
      </c>
      <c r="C526" s="457"/>
      <c r="D526" s="293">
        <v>73.52</v>
      </c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</row>
    <row r="527" spans="1:78" s="67" customFormat="1" ht="18.75" customHeight="1">
      <c r="A527" s="199">
        <v>238</v>
      </c>
      <c r="B527" s="139" t="s">
        <v>901</v>
      </c>
      <c r="C527" s="457"/>
      <c r="D527" s="293">
        <v>73.52</v>
      </c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</row>
    <row r="528" spans="1:78" s="67" customFormat="1" ht="24" customHeight="1">
      <c r="A528" s="200">
        <v>239</v>
      </c>
      <c r="B528" s="139" t="s">
        <v>901</v>
      </c>
      <c r="C528" s="457"/>
      <c r="D528" s="293">
        <v>73.52</v>
      </c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</row>
    <row r="529" spans="1:78" s="67" customFormat="1" ht="17.25" customHeight="1">
      <c r="A529" s="199">
        <v>240</v>
      </c>
      <c r="B529" s="139" t="s">
        <v>901</v>
      </c>
      <c r="C529" s="457"/>
      <c r="D529" s="293">
        <v>73.52</v>
      </c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  <c r="BW529" s="78"/>
      <c r="BX529" s="78"/>
      <c r="BY529" s="78"/>
      <c r="BZ529" s="78"/>
    </row>
    <row r="530" spans="1:78" s="67" customFormat="1" ht="17.25" customHeight="1">
      <c r="A530" s="200">
        <v>241</v>
      </c>
      <c r="B530" s="139" t="s">
        <v>901</v>
      </c>
      <c r="C530" s="457"/>
      <c r="D530" s="293">
        <v>73.52</v>
      </c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  <c r="BW530" s="78"/>
      <c r="BX530" s="78"/>
      <c r="BY530" s="78"/>
      <c r="BZ530" s="78"/>
    </row>
    <row r="531" spans="1:78" s="67" customFormat="1" ht="21.75" customHeight="1">
      <c r="A531" s="199">
        <v>242</v>
      </c>
      <c r="B531" s="139" t="s">
        <v>901</v>
      </c>
      <c r="C531" s="457"/>
      <c r="D531" s="293">
        <v>73.52</v>
      </c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</row>
    <row r="532" spans="1:78" s="67" customFormat="1" ht="21" customHeight="1">
      <c r="A532" s="200">
        <v>243</v>
      </c>
      <c r="B532" s="139" t="s">
        <v>901</v>
      </c>
      <c r="C532" s="457"/>
      <c r="D532" s="293">
        <v>73.52</v>
      </c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  <c r="BK532" s="78"/>
      <c r="BL532" s="78"/>
      <c r="BM532" s="78"/>
      <c r="BN532" s="78"/>
      <c r="BO532" s="78"/>
      <c r="BP532" s="78"/>
      <c r="BQ532" s="78"/>
      <c r="BR532" s="78"/>
      <c r="BS532" s="78"/>
      <c r="BT532" s="78"/>
      <c r="BU532" s="78"/>
      <c r="BV532" s="78"/>
      <c r="BW532" s="78"/>
      <c r="BX532" s="78"/>
      <c r="BY532" s="78"/>
      <c r="BZ532" s="78"/>
    </row>
    <row r="533" spans="1:78" s="67" customFormat="1" ht="28.5" customHeight="1">
      <c r="A533" s="199">
        <v>244</v>
      </c>
      <c r="B533" s="139" t="s">
        <v>901</v>
      </c>
      <c r="C533" s="457"/>
      <c r="D533" s="293">
        <v>73.52</v>
      </c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  <c r="BW533" s="78"/>
      <c r="BX533" s="78"/>
      <c r="BY533" s="78"/>
      <c r="BZ533" s="78"/>
    </row>
    <row r="534" spans="1:78" s="67" customFormat="1" ht="20.25" customHeight="1">
      <c r="A534" s="200">
        <v>245</v>
      </c>
      <c r="B534" s="139" t="s">
        <v>901</v>
      </c>
      <c r="C534" s="457"/>
      <c r="D534" s="293">
        <v>73.52</v>
      </c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  <c r="BW534" s="78"/>
      <c r="BX534" s="78"/>
      <c r="BY534" s="78"/>
      <c r="BZ534" s="78"/>
    </row>
    <row r="535" spans="1:78" s="67" customFormat="1" ht="21" customHeight="1">
      <c r="A535" s="199">
        <v>246</v>
      </c>
      <c r="B535" s="139" t="s">
        <v>901</v>
      </c>
      <c r="C535" s="457"/>
      <c r="D535" s="293">
        <v>73.52</v>
      </c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  <c r="BW535" s="78"/>
      <c r="BX535" s="78"/>
      <c r="BY535" s="78"/>
      <c r="BZ535" s="78"/>
    </row>
    <row r="536" spans="1:78" s="67" customFormat="1" ht="20.25" customHeight="1">
      <c r="A536" s="200">
        <v>247</v>
      </c>
      <c r="B536" s="139" t="s">
        <v>901</v>
      </c>
      <c r="C536" s="457"/>
      <c r="D536" s="293">
        <v>73.52</v>
      </c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  <c r="BW536" s="78"/>
      <c r="BX536" s="78"/>
      <c r="BY536" s="78"/>
      <c r="BZ536" s="78"/>
    </row>
    <row r="537" spans="1:78" s="67" customFormat="1" ht="18.75" customHeight="1">
      <c r="A537" s="199">
        <v>248</v>
      </c>
      <c r="B537" s="139" t="s">
        <v>901</v>
      </c>
      <c r="C537" s="457"/>
      <c r="D537" s="293">
        <v>73.52</v>
      </c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</row>
    <row r="538" spans="1:78" s="67" customFormat="1" ht="21.75" customHeight="1">
      <c r="A538" s="200">
        <v>249</v>
      </c>
      <c r="B538" s="139" t="s">
        <v>901</v>
      </c>
      <c r="C538" s="457"/>
      <c r="D538" s="293">
        <v>73.52</v>
      </c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</row>
    <row r="539" spans="1:78" s="67" customFormat="1" ht="25.5" customHeight="1">
      <c r="A539" s="199">
        <v>250</v>
      </c>
      <c r="B539" s="139" t="s">
        <v>901</v>
      </c>
      <c r="C539" s="457"/>
      <c r="D539" s="293">
        <v>73.52</v>
      </c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  <c r="BW539" s="78"/>
      <c r="BX539" s="78"/>
      <c r="BY539" s="78"/>
      <c r="BZ539" s="78"/>
    </row>
    <row r="540" spans="1:78" s="67" customFormat="1" ht="15" customHeight="1">
      <c r="A540" s="200">
        <v>251</v>
      </c>
      <c r="B540" s="139" t="s">
        <v>901</v>
      </c>
      <c r="C540" s="457"/>
      <c r="D540" s="293">
        <v>73.52</v>
      </c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  <c r="BW540" s="78"/>
      <c r="BX540" s="78"/>
      <c r="BY540" s="78"/>
      <c r="BZ540" s="78"/>
    </row>
    <row r="541" spans="1:78" s="67" customFormat="1" ht="20.25" customHeight="1">
      <c r="A541" s="199">
        <v>252</v>
      </c>
      <c r="B541" s="139" t="s">
        <v>901</v>
      </c>
      <c r="C541" s="457"/>
      <c r="D541" s="293">
        <v>73.52</v>
      </c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</row>
    <row r="542" spans="1:78" s="67" customFormat="1" ht="18" customHeight="1">
      <c r="A542" s="200">
        <v>253</v>
      </c>
      <c r="B542" s="139" t="s">
        <v>901</v>
      </c>
      <c r="C542" s="457"/>
      <c r="D542" s="293">
        <v>73.52</v>
      </c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</row>
    <row r="543" spans="1:78" s="67" customFormat="1" ht="18.75" customHeight="1">
      <c r="A543" s="199">
        <v>254</v>
      </c>
      <c r="B543" s="139" t="s">
        <v>901</v>
      </c>
      <c r="C543" s="457"/>
      <c r="D543" s="293">
        <v>73.52</v>
      </c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  <c r="BW543" s="78"/>
      <c r="BX543" s="78"/>
      <c r="BY543" s="78"/>
      <c r="BZ543" s="78"/>
    </row>
    <row r="544" spans="1:78" s="67" customFormat="1" ht="17.25" customHeight="1">
      <c r="A544" s="200">
        <v>255</v>
      </c>
      <c r="B544" s="139" t="s">
        <v>901</v>
      </c>
      <c r="C544" s="457"/>
      <c r="D544" s="293">
        <v>73.52</v>
      </c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  <c r="BW544" s="78"/>
      <c r="BX544" s="78"/>
      <c r="BY544" s="78"/>
      <c r="BZ544" s="78"/>
    </row>
    <row r="545" spans="1:78" s="67" customFormat="1" ht="22.5" customHeight="1">
      <c r="A545" s="199">
        <v>256</v>
      </c>
      <c r="B545" s="139" t="s">
        <v>901</v>
      </c>
      <c r="C545" s="457"/>
      <c r="D545" s="293">
        <v>73.52</v>
      </c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</row>
    <row r="546" spans="1:78" s="67" customFormat="1" ht="20.25" customHeight="1">
      <c r="A546" s="200">
        <v>257</v>
      </c>
      <c r="B546" s="139" t="s">
        <v>901</v>
      </c>
      <c r="C546" s="457"/>
      <c r="D546" s="293">
        <v>73.52</v>
      </c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</row>
    <row r="547" spans="1:78" s="67" customFormat="1" ht="18.75" customHeight="1">
      <c r="A547" s="199">
        <v>258</v>
      </c>
      <c r="B547" s="139" t="s">
        <v>901</v>
      </c>
      <c r="C547" s="457"/>
      <c r="D547" s="293">
        <v>73.52</v>
      </c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</row>
    <row r="548" spans="1:78" s="67" customFormat="1" ht="21" customHeight="1">
      <c r="A548" s="200">
        <v>259</v>
      </c>
      <c r="B548" s="139" t="s">
        <v>901</v>
      </c>
      <c r="C548" s="457"/>
      <c r="D548" s="293">
        <v>73.52</v>
      </c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</row>
    <row r="549" spans="1:78" s="67" customFormat="1" ht="16.5" customHeight="1">
      <c r="A549" s="199">
        <v>260</v>
      </c>
      <c r="B549" s="139" t="s">
        <v>901</v>
      </c>
      <c r="C549" s="457"/>
      <c r="D549" s="293">
        <v>73.52</v>
      </c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  <c r="BW549" s="78"/>
      <c r="BX549" s="78"/>
      <c r="BY549" s="78"/>
      <c r="BZ549" s="78"/>
    </row>
    <row r="550" spans="1:78" s="67" customFormat="1" ht="21.75" customHeight="1">
      <c r="A550" s="200">
        <v>261</v>
      </c>
      <c r="B550" s="139" t="s">
        <v>901</v>
      </c>
      <c r="C550" s="457"/>
      <c r="D550" s="293">
        <v>73.52</v>
      </c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</row>
    <row r="551" spans="1:78" s="67" customFormat="1" ht="21.75" customHeight="1">
      <c r="A551" s="199">
        <v>262</v>
      </c>
      <c r="B551" s="139" t="s">
        <v>901</v>
      </c>
      <c r="C551" s="457"/>
      <c r="D551" s="293">
        <v>73.52</v>
      </c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</row>
    <row r="552" spans="1:78" s="67" customFormat="1" ht="19.5" customHeight="1">
      <c r="A552" s="200">
        <v>263</v>
      </c>
      <c r="B552" s="139" t="s">
        <v>901</v>
      </c>
      <c r="C552" s="457"/>
      <c r="D552" s="293">
        <v>73.52</v>
      </c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</row>
    <row r="553" spans="1:78" s="67" customFormat="1" ht="20.25" customHeight="1">
      <c r="A553" s="199">
        <v>264</v>
      </c>
      <c r="B553" s="139" t="s">
        <v>901</v>
      </c>
      <c r="C553" s="457"/>
      <c r="D553" s="293">
        <v>73.52</v>
      </c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</row>
    <row r="554" spans="1:78" s="67" customFormat="1" ht="18.75" customHeight="1">
      <c r="A554" s="200">
        <v>265</v>
      </c>
      <c r="B554" s="139" t="s">
        <v>901</v>
      </c>
      <c r="C554" s="457"/>
      <c r="D554" s="293">
        <v>73.52</v>
      </c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</row>
    <row r="555" spans="1:78" s="67" customFormat="1" ht="20.25" customHeight="1">
      <c r="A555" s="199">
        <v>266</v>
      </c>
      <c r="B555" s="139" t="s">
        <v>901</v>
      </c>
      <c r="C555" s="457"/>
      <c r="D555" s="293">
        <v>73.52</v>
      </c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</row>
    <row r="556" spans="1:78" s="67" customFormat="1" ht="15.75" customHeight="1">
      <c r="A556" s="200">
        <v>267</v>
      </c>
      <c r="B556" s="139" t="s">
        <v>902</v>
      </c>
      <c r="C556" s="457"/>
      <c r="D556" s="293">
        <v>85.77</v>
      </c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</row>
    <row r="557" spans="1:78" s="67" customFormat="1" ht="20.25" customHeight="1">
      <c r="A557" s="199">
        <v>268</v>
      </c>
      <c r="B557" s="139" t="s">
        <v>902</v>
      </c>
      <c r="C557" s="457"/>
      <c r="D557" s="293">
        <v>85.77</v>
      </c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</row>
    <row r="558" spans="1:78" s="67" customFormat="1" ht="19.5" customHeight="1">
      <c r="A558" s="200">
        <v>269</v>
      </c>
      <c r="B558" s="139" t="s">
        <v>902</v>
      </c>
      <c r="C558" s="457"/>
      <c r="D558" s="293">
        <v>85.77</v>
      </c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</row>
    <row r="559" spans="1:78" s="67" customFormat="1" ht="23.25" customHeight="1">
      <c r="A559" s="199">
        <v>270</v>
      </c>
      <c r="B559" s="139" t="s">
        <v>902</v>
      </c>
      <c r="C559" s="457"/>
      <c r="D559" s="293">
        <v>85.77</v>
      </c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</row>
    <row r="560" spans="1:78" s="67" customFormat="1" ht="18" customHeight="1">
      <c r="A560" s="200">
        <v>271</v>
      </c>
      <c r="B560" s="139" t="s">
        <v>902</v>
      </c>
      <c r="C560" s="457"/>
      <c r="D560" s="293">
        <v>85.77</v>
      </c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</row>
    <row r="561" spans="1:78" s="67" customFormat="1" ht="17.25" customHeight="1">
      <c r="A561" s="199">
        <v>272</v>
      </c>
      <c r="B561" s="139" t="s">
        <v>902</v>
      </c>
      <c r="C561" s="457"/>
      <c r="D561" s="293">
        <v>85.77</v>
      </c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</row>
    <row r="562" spans="1:78" s="67" customFormat="1" ht="20.25" customHeight="1">
      <c r="A562" s="200">
        <v>273</v>
      </c>
      <c r="B562" s="139" t="s">
        <v>902</v>
      </c>
      <c r="C562" s="457"/>
      <c r="D562" s="293">
        <v>85.77</v>
      </c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  <c r="BW562" s="78"/>
      <c r="BX562" s="78"/>
      <c r="BY562" s="78"/>
      <c r="BZ562" s="78"/>
    </row>
    <row r="563" spans="1:78" s="67" customFormat="1" ht="20.25" customHeight="1">
      <c r="A563" s="199">
        <v>274</v>
      </c>
      <c r="B563" s="139" t="s">
        <v>903</v>
      </c>
      <c r="C563" s="457"/>
      <c r="D563" s="293">
        <v>2144.28</v>
      </c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  <c r="BW563" s="78"/>
      <c r="BX563" s="78"/>
      <c r="BY563" s="78"/>
      <c r="BZ563" s="78"/>
    </row>
    <row r="564" spans="1:78" s="67" customFormat="1" ht="21" customHeight="1">
      <c r="A564" s="200">
        <v>275</v>
      </c>
      <c r="B564" s="139" t="s">
        <v>903</v>
      </c>
      <c r="C564" s="457"/>
      <c r="D564" s="293">
        <v>2144.28</v>
      </c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  <c r="BW564" s="78"/>
      <c r="BX564" s="78"/>
      <c r="BY564" s="78"/>
      <c r="BZ564" s="78"/>
    </row>
    <row r="565" spans="1:78" s="67" customFormat="1" ht="21.75" customHeight="1">
      <c r="A565" s="199">
        <v>276</v>
      </c>
      <c r="B565" s="139" t="s">
        <v>903</v>
      </c>
      <c r="C565" s="457"/>
      <c r="D565" s="293">
        <v>2144.28</v>
      </c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  <c r="BW565" s="78"/>
      <c r="BX565" s="78"/>
      <c r="BY565" s="78"/>
      <c r="BZ565" s="78"/>
    </row>
    <row r="566" spans="1:78" s="67" customFormat="1" ht="16.5" customHeight="1">
      <c r="A566" s="200">
        <v>277</v>
      </c>
      <c r="B566" s="139" t="s">
        <v>903</v>
      </c>
      <c r="C566" s="457"/>
      <c r="D566" s="293">
        <v>2144.28</v>
      </c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  <c r="BW566" s="78"/>
      <c r="BX566" s="78"/>
      <c r="BY566" s="78"/>
      <c r="BZ566" s="78"/>
    </row>
    <row r="567" spans="1:78" s="67" customFormat="1" ht="24" customHeight="1">
      <c r="A567" s="199">
        <v>278</v>
      </c>
      <c r="B567" s="139" t="s">
        <v>904</v>
      </c>
      <c r="C567" s="457"/>
      <c r="D567" s="293">
        <v>1654.16</v>
      </c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78"/>
    </row>
    <row r="568" spans="1:78" s="67" customFormat="1" ht="21.75" customHeight="1">
      <c r="A568" s="200">
        <v>279</v>
      </c>
      <c r="B568" s="139" t="s">
        <v>904</v>
      </c>
      <c r="C568" s="457"/>
      <c r="D568" s="293">
        <v>1654.16</v>
      </c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</row>
    <row r="569" spans="1:78" s="67" customFormat="1" ht="21" customHeight="1">
      <c r="A569" s="199">
        <v>280</v>
      </c>
      <c r="B569" s="139" t="s">
        <v>904</v>
      </c>
      <c r="C569" s="457"/>
      <c r="D569" s="293">
        <v>1654.16</v>
      </c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78"/>
    </row>
    <row r="570" spans="1:78" s="67" customFormat="1" ht="20.25" customHeight="1">
      <c r="A570" s="200">
        <v>281</v>
      </c>
      <c r="B570" s="139" t="s">
        <v>904</v>
      </c>
      <c r="C570" s="457"/>
      <c r="D570" s="293">
        <v>1654.16</v>
      </c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78"/>
    </row>
    <row r="571" spans="1:78" s="67" customFormat="1" ht="17.25" customHeight="1">
      <c r="A571" s="199">
        <v>282</v>
      </c>
      <c r="B571" s="139" t="s">
        <v>904</v>
      </c>
      <c r="C571" s="457"/>
      <c r="D571" s="293">
        <v>1654.16</v>
      </c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8"/>
    </row>
    <row r="572" spans="1:78" s="67" customFormat="1" ht="15.75" customHeight="1">
      <c r="A572" s="200">
        <v>283</v>
      </c>
      <c r="B572" s="139" t="s">
        <v>904</v>
      </c>
      <c r="C572" s="457"/>
      <c r="D572" s="293">
        <v>1654.16</v>
      </c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78"/>
    </row>
    <row r="573" spans="1:78" s="67" customFormat="1" ht="20.25" customHeight="1">
      <c r="A573" s="199">
        <v>284</v>
      </c>
      <c r="B573" s="139" t="s">
        <v>904</v>
      </c>
      <c r="C573" s="457"/>
      <c r="D573" s="293">
        <v>1654.16</v>
      </c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78"/>
    </row>
    <row r="574" spans="1:78" s="67" customFormat="1" ht="15.75" customHeight="1">
      <c r="A574" s="200">
        <v>285</v>
      </c>
      <c r="B574" s="139" t="s">
        <v>904</v>
      </c>
      <c r="C574" s="457"/>
      <c r="D574" s="293">
        <v>1654.16</v>
      </c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78"/>
    </row>
    <row r="575" spans="1:78" s="67" customFormat="1" ht="16.5" customHeight="1">
      <c r="A575" s="199">
        <v>286</v>
      </c>
      <c r="B575" s="139" t="s">
        <v>904</v>
      </c>
      <c r="C575" s="457"/>
      <c r="D575" s="293">
        <v>1654.16</v>
      </c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78"/>
    </row>
    <row r="576" spans="1:78" s="67" customFormat="1" ht="18" customHeight="1">
      <c r="A576" s="200">
        <v>287</v>
      </c>
      <c r="B576" s="139" t="s">
        <v>904</v>
      </c>
      <c r="C576" s="457"/>
      <c r="D576" s="293">
        <v>1654.16</v>
      </c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</row>
    <row r="577" spans="1:78" s="67" customFormat="1" ht="21.75" customHeight="1">
      <c r="A577" s="199">
        <v>288</v>
      </c>
      <c r="B577" s="139" t="s">
        <v>904</v>
      </c>
      <c r="C577" s="457"/>
      <c r="D577" s="293">
        <v>1654.16</v>
      </c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</row>
    <row r="578" spans="1:78" s="67" customFormat="1" ht="15.75" customHeight="1">
      <c r="A578" s="200">
        <v>289</v>
      </c>
      <c r="B578" s="139" t="s">
        <v>904</v>
      </c>
      <c r="C578" s="457"/>
      <c r="D578" s="293">
        <v>1654.16</v>
      </c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</row>
    <row r="579" spans="1:78" s="67" customFormat="1" ht="21" customHeight="1">
      <c r="A579" s="199">
        <v>290</v>
      </c>
      <c r="B579" s="139" t="s">
        <v>904</v>
      </c>
      <c r="C579" s="457"/>
      <c r="D579" s="293">
        <v>1654.16</v>
      </c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</row>
    <row r="580" spans="1:78" s="67" customFormat="1" ht="16.5" customHeight="1">
      <c r="A580" s="200">
        <v>291</v>
      </c>
      <c r="B580" s="139" t="s">
        <v>904</v>
      </c>
      <c r="C580" s="457"/>
      <c r="D580" s="293">
        <v>1654.16</v>
      </c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</row>
    <row r="581" spans="1:78" s="67" customFormat="1" ht="24" customHeight="1">
      <c r="A581" s="199">
        <v>292</v>
      </c>
      <c r="B581" s="139" t="s">
        <v>904</v>
      </c>
      <c r="C581" s="457"/>
      <c r="D581" s="293">
        <v>1654.16</v>
      </c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</row>
    <row r="582" spans="1:78" s="67" customFormat="1" ht="21.75" customHeight="1">
      <c r="A582" s="200">
        <v>293</v>
      </c>
      <c r="B582" s="139" t="s">
        <v>904</v>
      </c>
      <c r="C582" s="457"/>
      <c r="D582" s="293">
        <v>1654.16</v>
      </c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</row>
    <row r="583" spans="1:78" s="67" customFormat="1" ht="17.25" customHeight="1">
      <c r="A583" s="199">
        <v>294</v>
      </c>
      <c r="B583" s="139" t="s">
        <v>905</v>
      </c>
      <c r="C583" s="457"/>
      <c r="D583" s="293">
        <v>857.71</v>
      </c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78"/>
    </row>
    <row r="584" spans="1:78" s="67" customFormat="1" ht="21.75" customHeight="1">
      <c r="A584" s="200">
        <v>295</v>
      </c>
      <c r="B584" s="139" t="s">
        <v>905</v>
      </c>
      <c r="C584" s="457"/>
      <c r="D584" s="293">
        <v>857.71</v>
      </c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</row>
    <row r="585" spans="1:78" s="67" customFormat="1" ht="21.75" customHeight="1">
      <c r="A585" s="199">
        <v>296</v>
      </c>
      <c r="B585" s="139" t="s">
        <v>906</v>
      </c>
      <c r="C585" s="457"/>
      <c r="D585" s="293">
        <v>857.71</v>
      </c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</row>
    <row r="586" spans="1:78" s="67" customFormat="1" ht="21" customHeight="1">
      <c r="A586" s="200">
        <v>297</v>
      </c>
      <c r="B586" s="139" t="s">
        <v>906</v>
      </c>
      <c r="C586" s="457"/>
      <c r="D586" s="293">
        <v>857.71</v>
      </c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</row>
    <row r="587" spans="1:78" s="67" customFormat="1" ht="17.25" customHeight="1">
      <c r="A587" s="199">
        <v>298</v>
      </c>
      <c r="B587" s="87" t="s">
        <v>921</v>
      </c>
      <c r="C587" s="457"/>
      <c r="D587" s="201">
        <v>13302</v>
      </c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</row>
    <row r="588" spans="1:78" s="67" customFormat="1" ht="21" customHeight="1">
      <c r="A588" s="200">
        <v>299</v>
      </c>
      <c r="B588" s="121" t="s">
        <v>922</v>
      </c>
      <c r="C588" s="457"/>
      <c r="D588" s="205">
        <v>4403.91</v>
      </c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78"/>
    </row>
    <row r="589" spans="1:78" s="67" customFormat="1" ht="17.25" customHeight="1">
      <c r="A589" s="199">
        <v>300</v>
      </c>
      <c r="B589" s="265" t="s">
        <v>923</v>
      </c>
      <c r="C589" s="457"/>
      <c r="D589" s="205">
        <v>117287.12</v>
      </c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</row>
    <row r="590" spans="1:78" s="67" customFormat="1" ht="19.5" customHeight="1">
      <c r="A590" s="200">
        <v>301</v>
      </c>
      <c r="B590" s="121" t="s">
        <v>925</v>
      </c>
      <c r="C590" s="457"/>
      <c r="D590" s="205">
        <v>11700</v>
      </c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</row>
    <row r="591" spans="1:78" s="67" customFormat="1" ht="15.75" customHeight="1">
      <c r="A591" s="199">
        <v>302</v>
      </c>
      <c r="B591" s="121" t="s">
        <v>924</v>
      </c>
      <c r="C591" s="457"/>
      <c r="D591" s="205">
        <v>36965.25</v>
      </c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78"/>
    </row>
    <row r="592" spans="1:78" s="67" customFormat="1" ht="18.75" customHeight="1">
      <c r="A592" s="200">
        <v>303</v>
      </c>
      <c r="B592" s="121" t="s">
        <v>926</v>
      </c>
      <c r="C592" s="457"/>
      <c r="D592" s="205">
        <v>11920</v>
      </c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78"/>
    </row>
    <row r="593" spans="1:78" s="67" customFormat="1" ht="20.25" customHeight="1" thickBot="1">
      <c r="A593" s="199">
        <v>304</v>
      </c>
      <c r="B593" s="87" t="s">
        <v>927</v>
      </c>
      <c r="C593" s="458"/>
      <c r="D593" s="201">
        <v>16271.5</v>
      </c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78"/>
    </row>
    <row r="594" spans="1:78" s="67" customFormat="1" ht="18" customHeight="1" thickBot="1">
      <c r="A594" s="443" t="s">
        <v>66</v>
      </c>
      <c r="B594" s="444"/>
      <c r="C594" s="104"/>
      <c r="D594" s="202">
        <f>SUM(D290:D593)</f>
        <v>824500.0000000021</v>
      </c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78"/>
    </row>
    <row r="595" spans="1:78" s="67" customFormat="1" ht="22.5" customHeight="1" thickBot="1">
      <c r="A595" s="449" t="s">
        <v>229</v>
      </c>
      <c r="B595" s="450"/>
      <c r="C595" s="450"/>
      <c r="D595" s="451"/>
      <c r="E595" s="78"/>
      <c r="F595" s="120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78"/>
    </row>
    <row r="596" spans="1:78" s="67" customFormat="1" ht="12.75">
      <c r="A596" s="200">
        <v>1</v>
      </c>
      <c r="B596" s="121" t="s">
        <v>221</v>
      </c>
      <c r="C596" s="199">
        <v>2015</v>
      </c>
      <c r="D596" s="51">
        <v>8000</v>
      </c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</row>
    <row r="597" spans="1:78" s="67" customFormat="1" ht="12.75">
      <c r="A597" s="199">
        <v>2</v>
      </c>
      <c r="B597" s="121" t="s">
        <v>222</v>
      </c>
      <c r="C597" s="199">
        <v>2015</v>
      </c>
      <c r="D597" s="51">
        <v>11999</v>
      </c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  <c r="BW597" s="78"/>
      <c r="BX597" s="78"/>
      <c r="BY597" s="78"/>
      <c r="BZ597" s="78"/>
    </row>
    <row r="598" spans="1:78" s="67" customFormat="1" ht="12.75">
      <c r="A598" s="200">
        <v>3</v>
      </c>
      <c r="B598" s="121" t="s">
        <v>290</v>
      </c>
      <c r="C598" s="199">
        <v>2016</v>
      </c>
      <c r="D598" s="51">
        <v>17442</v>
      </c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  <c r="BW598" s="78"/>
      <c r="BX598" s="78"/>
      <c r="BY598" s="78"/>
      <c r="BZ598" s="78"/>
    </row>
    <row r="599" spans="1:78" s="67" customFormat="1" ht="12.75">
      <c r="A599" s="199">
        <v>4</v>
      </c>
      <c r="B599" s="121" t="s">
        <v>328</v>
      </c>
      <c r="C599" s="199">
        <v>2017</v>
      </c>
      <c r="D599" s="51">
        <v>2398.5</v>
      </c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  <c r="BW599" s="78"/>
      <c r="BX599" s="78"/>
      <c r="BY599" s="78"/>
      <c r="BZ599" s="78"/>
    </row>
    <row r="600" spans="1:78" s="67" customFormat="1" ht="12.75">
      <c r="A600" s="200">
        <v>5</v>
      </c>
      <c r="B600" s="121" t="s">
        <v>846</v>
      </c>
      <c r="C600" s="199">
        <v>2017</v>
      </c>
      <c r="D600" s="51">
        <v>3321</v>
      </c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  <c r="BW600" s="78"/>
      <c r="BX600" s="78"/>
      <c r="BY600" s="78"/>
      <c r="BZ600" s="78"/>
    </row>
    <row r="601" spans="1:78" s="67" customFormat="1" ht="12.75">
      <c r="A601" s="199">
        <v>6</v>
      </c>
      <c r="B601" s="121" t="s">
        <v>847</v>
      </c>
      <c r="C601" s="199">
        <v>2017</v>
      </c>
      <c r="D601" s="51">
        <v>2238</v>
      </c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  <c r="BW601" s="78"/>
      <c r="BX601" s="78"/>
      <c r="BY601" s="78"/>
      <c r="BZ601" s="78"/>
    </row>
    <row r="602" spans="1:78" s="67" customFormat="1" ht="12.75">
      <c r="A602" s="200">
        <v>7</v>
      </c>
      <c r="B602" s="121" t="s">
        <v>329</v>
      </c>
      <c r="C602" s="199">
        <v>2017</v>
      </c>
      <c r="D602" s="51">
        <v>1821</v>
      </c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  <c r="BW602" s="78"/>
      <c r="BX602" s="78"/>
      <c r="BY602" s="78"/>
      <c r="BZ602" s="78"/>
    </row>
    <row r="603" spans="1:78" s="67" customFormat="1" ht="12.75">
      <c r="A603" s="199">
        <v>8</v>
      </c>
      <c r="B603" s="121" t="s">
        <v>936</v>
      </c>
      <c r="C603" s="199">
        <v>2018</v>
      </c>
      <c r="D603" s="51">
        <v>565.8</v>
      </c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  <c r="BW603" s="78"/>
      <c r="BX603" s="78"/>
      <c r="BY603" s="78"/>
      <c r="BZ603" s="78"/>
    </row>
    <row r="604" spans="1:78" s="67" customFormat="1" ht="12.75">
      <c r="A604" s="200">
        <v>9</v>
      </c>
      <c r="B604" s="121" t="s">
        <v>848</v>
      </c>
      <c r="C604" s="199">
        <v>2018</v>
      </c>
      <c r="D604" s="51">
        <v>3625</v>
      </c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  <c r="BW604" s="78"/>
      <c r="BX604" s="78"/>
      <c r="BY604" s="78"/>
      <c r="BZ604" s="78"/>
    </row>
    <row r="605" spans="1:78" s="67" customFormat="1" ht="13.5" thickBot="1">
      <c r="A605" s="199">
        <v>10</v>
      </c>
      <c r="B605" s="121" t="s">
        <v>849</v>
      </c>
      <c r="C605" s="199">
        <v>2018</v>
      </c>
      <c r="D605" s="51">
        <v>955</v>
      </c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78"/>
      <c r="BX605" s="78"/>
      <c r="BY605" s="78"/>
      <c r="BZ605" s="78"/>
    </row>
    <row r="606" spans="1:78" s="67" customFormat="1" ht="16.5" customHeight="1" thickBot="1">
      <c r="A606" s="443" t="s">
        <v>66</v>
      </c>
      <c r="B606" s="444"/>
      <c r="C606" s="104"/>
      <c r="D606" s="86">
        <f>SUM(D596:D605)</f>
        <v>52365.3</v>
      </c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78"/>
      <c r="BX606" s="78"/>
      <c r="BY606" s="78"/>
      <c r="BZ606" s="78"/>
    </row>
    <row r="607" spans="1:78" s="67" customFormat="1" ht="21.75" customHeight="1" thickBot="1">
      <c r="A607" s="449" t="s">
        <v>230</v>
      </c>
      <c r="B607" s="450"/>
      <c r="C607" s="450"/>
      <c r="D607" s="451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</row>
    <row r="608" spans="1:78" s="67" customFormat="1" ht="12.75">
      <c r="A608" s="200">
        <v>1</v>
      </c>
      <c r="B608" s="173" t="str">
        <f>'[1]elektronika'!B53</f>
        <v>Zestaw nagłośnieniowy</v>
      </c>
      <c r="C608" s="190">
        <f>'[1]elektronika'!C53</f>
        <v>2015</v>
      </c>
      <c r="D608" s="175">
        <f>'[1]elektronika'!D53</f>
        <v>1716.99</v>
      </c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78"/>
      <c r="BX608" s="78"/>
      <c r="BY608" s="78"/>
      <c r="BZ608" s="78"/>
    </row>
    <row r="609" spans="1:78" s="67" customFormat="1" ht="12.75">
      <c r="A609" s="199">
        <v>2</v>
      </c>
      <c r="B609" s="173" t="str">
        <f>'[1]elektronika'!B54</f>
        <v>Komputer</v>
      </c>
      <c r="C609" s="190">
        <f>'[1]elektronika'!C54</f>
        <v>2015</v>
      </c>
      <c r="D609" s="175">
        <f>'[1]elektronika'!D54</f>
        <v>2656</v>
      </c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</row>
    <row r="610" spans="1:78" s="67" customFormat="1" ht="12.75">
      <c r="A610" s="200">
        <v>3</v>
      </c>
      <c r="B610" s="173" t="str">
        <f>'[1]elektronika'!B55</f>
        <v>Monitor płaski</v>
      </c>
      <c r="C610" s="190">
        <f>'[1]elektronika'!C55</f>
        <v>2015</v>
      </c>
      <c r="D610" s="175">
        <f>'[1]elektronika'!D55</f>
        <v>919</v>
      </c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  <c r="BW610" s="78"/>
      <c r="BX610" s="78"/>
      <c r="BY610" s="78"/>
      <c r="BZ610" s="78"/>
    </row>
    <row r="611" spans="1:78" s="67" customFormat="1" ht="12.75">
      <c r="A611" s="199">
        <v>4</v>
      </c>
      <c r="B611" s="173" t="str">
        <f>'[1]elektronika'!B57</f>
        <v>Zasilacz UPS</v>
      </c>
      <c r="C611" s="190">
        <f>'[1]elektronika'!C57</f>
        <v>2015</v>
      </c>
      <c r="D611" s="175">
        <f>'[1]elektronika'!D57</f>
        <v>2130.36</v>
      </c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</row>
    <row r="612" spans="1:78" s="67" customFormat="1" ht="12.75">
      <c r="A612" s="200">
        <v>5</v>
      </c>
      <c r="B612" s="173" t="str">
        <f>'[1]elektronika'!B58</f>
        <v>Niszczarka </v>
      </c>
      <c r="C612" s="190">
        <f>'[1]elektronika'!C58</f>
        <v>2015</v>
      </c>
      <c r="D612" s="175">
        <f>'[1]elektronika'!D58</f>
        <v>387.78</v>
      </c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  <c r="BW612" s="78"/>
      <c r="BX612" s="78"/>
      <c r="BY612" s="78"/>
      <c r="BZ612" s="78"/>
    </row>
    <row r="613" spans="1:78" s="67" customFormat="1" ht="12.75">
      <c r="A613" s="199">
        <v>6</v>
      </c>
      <c r="B613" s="173" t="str">
        <f>'[1]elektronika'!B59</f>
        <v>Urządzenie wielofunkcyjne BROTHER</v>
      </c>
      <c r="C613" s="190">
        <f>'[1]elektronika'!C59</f>
        <v>2016</v>
      </c>
      <c r="D613" s="175">
        <f>'[1]elektronika'!D59</f>
        <v>585.42</v>
      </c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</row>
    <row r="614" spans="1:78" s="67" customFormat="1" ht="12.75">
      <c r="A614" s="200">
        <v>7</v>
      </c>
      <c r="B614" s="173" t="str">
        <f>'[1]elektronika'!B60</f>
        <v>Urządzenie wielofunkcyjne</v>
      </c>
      <c r="C614" s="190">
        <f>'[1]elektronika'!C60</f>
        <v>2016</v>
      </c>
      <c r="D614" s="175">
        <f>'[1]elektronika'!D60</f>
        <v>599</v>
      </c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</row>
    <row r="615" spans="1:78" s="67" customFormat="1" ht="12.75">
      <c r="A615" s="199">
        <v>8</v>
      </c>
      <c r="B615" s="173" t="str">
        <f>'[1]elektronika'!B61</f>
        <v>Urzadzenie wielofunkcyjne laserowe</v>
      </c>
      <c r="C615" s="190">
        <f>'[1]elektronika'!C61</f>
        <v>2016</v>
      </c>
      <c r="D615" s="175">
        <f>'[1]elektronika'!D61</f>
        <v>999</v>
      </c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</row>
    <row r="616" spans="1:78" s="67" customFormat="1" ht="12.75">
      <c r="A616" s="200">
        <v>9</v>
      </c>
      <c r="B616" s="173" t="str">
        <f>'[1]elektronika'!B62</f>
        <v>Drukarka laserjet</v>
      </c>
      <c r="C616" s="190">
        <f>'[1]elektronika'!C62</f>
        <v>2016</v>
      </c>
      <c r="D616" s="175">
        <f>'[1]elektronika'!D62</f>
        <v>1060.5</v>
      </c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  <c r="BW616" s="78"/>
      <c r="BX616" s="78"/>
      <c r="BY616" s="78"/>
      <c r="BZ616" s="78"/>
    </row>
    <row r="617" spans="1:78" s="67" customFormat="1" ht="12.75">
      <c r="A617" s="199">
        <v>10</v>
      </c>
      <c r="B617" s="173" t="str">
        <f>'[1]elektronika'!B63</f>
        <v>Drukarka laserjet</v>
      </c>
      <c r="C617" s="190">
        <f>'[1]elektronika'!C63</f>
        <v>2016</v>
      </c>
      <c r="D617" s="175">
        <f>'[1]elektronika'!D63</f>
        <v>1060.5</v>
      </c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  <c r="BW617" s="78"/>
      <c r="BX617" s="78"/>
      <c r="BY617" s="78"/>
      <c r="BZ617" s="78"/>
    </row>
    <row r="618" spans="1:78" s="67" customFormat="1" ht="12.75">
      <c r="A618" s="200">
        <v>11</v>
      </c>
      <c r="B618" s="173" t="str">
        <f>'[1]elektronika'!B65</f>
        <v>Zestaw komputerowy</v>
      </c>
      <c r="C618" s="190">
        <f>'[1]elektronika'!C65</f>
        <v>2016</v>
      </c>
      <c r="D618" s="175">
        <f>'[1]elektronika'!D65</f>
        <v>2850</v>
      </c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  <c r="BW618" s="78"/>
      <c r="BX618" s="78"/>
      <c r="BY618" s="78"/>
      <c r="BZ618" s="78"/>
    </row>
    <row r="619" spans="1:78" s="67" customFormat="1" ht="12.75">
      <c r="A619" s="199">
        <v>12</v>
      </c>
      <c r="B619" s="173" t="str">
        <f>'[1]elektronika'!B66</f>
        <v>Niszczarka dokumentów</v>
      </c>
      <c r="C619" s="190">
        <f>'[1]elektronika'!C66</f>
        <v>2016</v>
      </c>
      <c r="D619" s="175">
        <f>'[1]elektronika'!D66</f>
        <v>3382.5</v>
      </c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  <c r="BW619" s="78"/>
      <c r="BX619" s="78"/>
      <c r="BY619" s="78"/>
      <c r="BZ619" s="78"/>
    </row>
    <row r="620" spans="1:78" s="67" customFormat="1" ht="12.75">
      <c r="A620" s="200">
        <v>13</v>
      </c>
      <c r="B620" s="173" t="str">
        <f>'[1]elektronika'!B67</f>
        <v>Projektor multimedialny benq</v>
      </c>
      <c r="C620" s="190">
        <f>'[1]elektronika'!C67</f>
        <v>2016</v>
      </c>
      <c r="D620" s="175">
        <f>'[1]elektronika'!D67</f>
        <v>2749</v>
      </c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</row>
    <row r="621" spans="1:78" s="67" customFormat="1" ht="12.75">
      <c r="A621" s="199">
        <v>14</v>
      </c>
      <c r="B621" s="173" t="str">
        <f>'[1]elektronika'!B69</f>
        <v>Drukarka</v>
      </c>
      <c r="C621" s="190">
        <f>'[1]elektronika'!C69</f>
        <v>2017</v>
      </c>
      <c r="D621" s="175">
        <f>'[1]elektronika'!D69</f>
        <v>3493</v>
      </c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78"/>
      <c r="BX621" s="78"/>
      <c r="BY621" s="78"/>
      <c r="BZ621" s="78"/>
    </row>
    <row r="622" spans="1:78" s="67" customFormat="1" ht="12.75">
      <c r="A622" s="200">
        <v>15</v>
      </c>
      <c r="B622" s="173" t="str">
        <f>'[1]elektronika'!B71</f>
        <v>Komputer</v>
      </c>
      <c r="C622" s="190">
        <f>'[1]elektronika'!C71</f>
        <v>2017</v>
      </c>
      <c r="D622" s="175">
        <f>'[1]elektronika'!D71</f>
        <v>1560</v>
      </c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</row>
    <row r="623" spans="1:78" s="67" customFormat="1" ht="12.75">
      <c r="A623" s="199">
        <v>16</v>
      </c>
      <c r="B623" s="173" t="str">
        <f>'[1]elektronika'!B72</f>
        <v>Komputer</v>
      </c>
      <c r="C623" s="190">
        <f>'[1]elektronika'!C72</f>
        <v>2017</v>
      </c>
      <c r="D623" s="175">
        <f>'[1]elektronika'!D72</f>
        <v>2420</v>
      </c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</row>
    <row r="624" spans="1:78" s="67" customFormat="1" ht="12.75">
      <c r="A624" s="200">
        <v>17</v>
      </c>
      <c r="B624" s="173" t="str">
        <f>'[1]elektronika'!B73</f>
        <v>Komputer</v>
      </c>
      <c r="C624" s="190">
        <f>'[1]elektronika'!C73</f>
        <v>2017</v>
      </c>
      <c r="D624" s="175">
        <f>'[1]elektronika'!D73</f>
        <v>2080</v>
      </c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</row>
    <row r="625" spans="1:78" s="67" customFormat="1" ht="12.75">
      <c r="A625" s="199">
        <v>18</v>
      </c>
      <c r="B625" s="173" t="s">
        <v>861</v>
      </c>
      <c r="C625" s="190">
        <v>2018</v>
      </c>
      <c r="D625" s="175">
        <v>999</v>
      </c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  <c r="BW625" s="78"/>
      <c r="BX625" s="78"/>
      <c r="BY625" s="78"/>
      <c r="BZ625" s="78"/>
    </row>
    <row r="626" spans="1:78" s="67" customFormat="1" ht="12.75">
      <c r="A626" s="200">
        <v>19</v>
      </c>
      <c r="B626" s="173" t="s">
        <v>671</v>
      </c>
      <c r="C626" s="190" t="s">
        <v>863</v>
      </c>
      <c r="D626" s="175">
        <v>6838.8</v>
      </c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  <c r="BW626" s="78"/>
      <c r="BX626" s="78"/>
      <c r="BY626" s="78"/>
      <c r="BZ626" s="78"/>
    </row>
    <row r="627" spans="1:78" s="67" customFormat="1" ht="12.75">
      <c r="A627" s="199">
        <v>20</v>
      </c>
      <c r="B627" s="173" t="s">
        <v>862</v>
      </c>
      <c r="C627" s="190">
        <v>2019</v>
      </c>
      <c r="D627" s="175">
        <v>8576.19</v>
      </c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  <c r="BW627" s="78"/>
      <c r="BX627" s="78"/>
      <c r="BY627" s="78"/>
      <c r="BZ627" s="78"/>
    </row>
    <row r="628" spans="1:78" s="67" customFormat="1" ht="12.75">
      <c r="A628" s="200">
        <v>21</v>
      </c>
      <c r="B628" s="173" t="s">
        <v>822</v>
      </c>
      <c r="C628" s="190" t="s">
        <v>863</v>
      </c>
      <c r="D628" s="175">
        <v>2000</v>
      </c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</row>
    <row r="629" spans="1:78" s="67" customFormat="1" ht="12.75">
      <c r="A629" s="199">
        <v>22</v>
      </c>
      <c r="B629" s="173" t="s">
        <v>670</v>
      </c>
      <c r="C629" s="190">
        <v>2019</v>
      </c>
      <c r="D629" s="175">
        <v>752</v>
      </c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</row>
    <row r="630" spans="1:78" s="67" customFormat="1" ht="13.5" thickBot="1">
      <c r="A630" s="200">
        <v>23</v>
      </c>
      <c r="B630" s="173" t="s">
        <v>865</v>
      </c>
      <c r="C630" s="190" t="s">
        <v>864</v>
      </c>
      <c r="D630" s="175">
        <v>5696.99</v>
      </c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  <c r="BW630" s="78"/>
      <c r="BX630" s="78"/>
      <c r="BY630" s="78"/>
      <c r="BZ630" s="78"/>
    </row>
    <row r="631" spans="1:78" s="67" customFormat="1" ht="19.5" customHeight="1" thickBot="1">
      <c r="A631" s="443" t="s">
        <v>66</v>
      </c>
      <c r="B631" s="444"/>
      <c r="C631" s="104"/>
      <c r="D631" s="86">
        <f>SUM(D608:D630)</f>
        <v>55512.03</v>
      </c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</row>
    <row r="632" spans="1:78" s="67" customFormat="1" ht="21" customHeight="1" thickBot="1">
      <c r="A632" s="449" t="s">
        <v>235</v>
      </c>
      <c r="B632" s="450"/>
      <c r="C632" s="450"/>
      <c r="D632" s="451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  <c r="BW632" s="78"/>
      <c r="BX632" s="78"/>
      <c r="BY632" s="78"/>
      <c r="BZ632" s="78"/>
    </row>
    <row r="633" spans="1:78" s="67" customFormat="1" ht="12.75">
      <c r="A633" s="200">
        <v>1</v>
      </c>
      <c r="B633" s="173" t="s">
        <v>237</v>
      </c>
      <c r="C633" s="190">
        <v>2015</v>
      </c>
      <c r="D633" s="175">
        <v>121.77</v>
      </c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  <c r="BW633" s="78"/>
      <c r="BX633" s="78"/>
      <c r="BY633" s="78"/>
      <c r="BZ633" s="78"/>
    </row>
    <row r="634" spans="1:78" s="67" customFormat="1" ht="15" customHeight="1">
      <c r="A634" s="200">
        <v>2</v>
      </c>
      <c r="B634" s="173" t="s">
        <v>236</v>
      </c>
      <c r="C634" s="190">
        <v>2015</v>
      </c>
      <c r="D634" s="175">
        <v>1537.5</v>
      </c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  <c r="BW634" s="78"/>
      <c r="BX634" s="78"/>
      <c r="BY634" s="78"/>
      <c r="BZ634" s="78"/>
    </row>
    <row r="635" spans="1:78" s="67" customFormat="1" ht="15" customHeight="1">
      <c r="A635" s="200">
        <v>3</v>
      </c>
      <c r="B635" s="173" t="s">
        <v>238</v>
      </c>
      <c r="C635" s="190">
        <v>2015</v>
      </c>
      <c r="D635" s="175">
        <v>3382.5</v>
      </c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  <c r="BW635" s="78"/>
      <c r="BX635" s="78"/>
      <c r="BY635" s="78"/>
      <c r="BZ635" s="78"/>
    </row>
    <row r="636" spans="1:78" s="67" customFormat="1" ht="15" customHeight="1">
      <c r="A636" s="200">
        <v>4</v>
      </c>
      <c r="B636" s="173" t="s">
        <v>237</v>
      </c>
      <c r="C636" s="190">
        <v>2015</v>
      </c>
      <c r="D636" s="175">
        <v>121.77</v>
      </c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  <c r="BW636" s="78"/>
      <c r="BX636" s="78"/>
      <c r="BY636" s="78"/>
      <c r="BZ636" s="78"/>
    </row>
    <row r="637" spans="1:78" s="67" customFormat="1" ht="15" customHeight="1">
      <c r="A637" s="200">
        <v>5</v>
      </c>
      <c r="B637" s="173" t="s">
        <v>236</v>
      </c>
      <c r="C637" s="190">
        <v>2015</v>
      </c>
      <c r="D637" s="175">
        <v>1537.5</v>
      </c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  <c r="BW637" s="78"/>
      <c r="BX637" s="78"/>
      <c r="BY637" s="78"/>
      <c r="BZ637" s="78"/>
    </row>
    <row r="638" spans="1:78" s="67" customFormat="1" ht="15" customHeight="1">
      <c r="A638" s="200">
        <v>6</v>
      </c>
      <c r="B638" s="294" t="s">
        <v>238</v>
      </c>
      <c r="C638" s="190">
        <v>2015</v>
      </c>
      <c r="D638" s="175">
        <v>3382.5</v>
      </c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  <c r="BW638" s="78"/>
      <c r="BX638" s="78"/>
      <c r="BY638" s="78"/>
      <c r="BZ638" s="78"/>
    </row>
    <row r="639" spans="1:78" s="67" customFormat="1" ht="12.75">
      <c r="A639" s="200">
        <v>7</v>
      </c>
      <c r="B639" s="173" t="s">
        <v>295</v>
      </c>
      <c r="C639" s="190">
        <v>2016</v>
      </c>
      <c r="D639" s="175">
        <v>55.78</v>
      </c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  <c r="BW639" s="78"/>
      <c r="BX639" s="78"/>
      <c r="BY639" s="78"/>
      <c r="BZ639" s="78"/>
    </row>
    <row r="640" spans="1:78" s="67" customFormat="1" ht="12.75">
      <c r="A640" s="200">
        <v>8</v>
      </c>
      <c r="B640" s="173" t="s">
        <v>296</v>
      </c>
      <c r="C640" s="190">
        <v>2016</v>
      </c>
      <c r="D640" s="175">
        <v>1990</v>
      </c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</row>
    <row r="641" spans="1:78" s="67" customFormat="1" ht="12.75">
      <c r="A641" s="200">
        <v>9</v>
      </c>
      <c r="B641" s="173" t="s">
        <v>296</v>
      </c>
      <c r="C641" s="190">
        <v>2016</v>
      </c>
      <c r="D641" s="175">
        <v>1990</v>
      </c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</row>
    <row r="642" spans="1:78" s="67" customFormat="1" ht="12.75">
      <c r="A642" s="200">
        <v>10</v>
      </c>
      <c r="B642" s="173" t="s">
        <v>869</v>
      </c>
      <c r="C642" s="190">
        <v>2016</v>
      </c>
      <c r="D642" s="175">
        <v>332</v>
      </c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  <c r="BW642" s="78"/>
      <c r="BX642" s="78"/>
      <c r="BY642" s="78"/>
      <c r="BZ642" s="78"/>
    </row>
    <row r="643" spans="1:78" s="67" customFormat="1" ht="12.75">
      <c r="A643" s="200">
        <v>11</v>
      </c>
      <c r="B643" s="173" t="s">
        <v>297</v>
      </c>
      <c r="C643" s="190">
        <v>2016</v>
      </c>
      <c r="D643" s="175">
        <v>178</v>
      </c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  <c r="BK643" s="78"/>
      <c r="BL643" s="78"/>
      <c r="BM643" s="78"/>
      <c r="BN643" s="78"/>
      <c r="BO643" s="78"/>
      <c r="BP643" s="78"/>
      <c r="BQ643" s="78"/>
      <c r="BR643" s="78"/>
      <c r="BS643" s="78"/>
      <c r="BT643" s="78"/>
      <c r="BU643" s="78"/>
      <c r="BV643" s="78"/>
      <c r="BW643" s="78"/>
      <c r="BX643" s="78"/>
      <c r="BY643" s="78"/>
      <c r="BZ643" s="78"/>
    </row>
    <row r="644" spans="1:78" s="67" customFormat="1" ht="12.75">
      <c r="A644" s="200">
        <v>12</v>
      </c>
      <c r="B644" s="173" t="s">
        <v>236</v>
      </c>
      <c r="C644" s="190">
        <v>2016</v>
      </c>
      <c r="D644" s="175">
        <v>1156.2</v>
      </c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  <c r="BK644" s="78"/>
      <c r="BL644" s="78"/>
      <c r="BM644" s="78"/>
      <c r="BN644" s="78"/>
      <c r="BO644" s="78"/>
      <c r="BP644" s="78"/>
      <c r="BQ644" s="78"/>
      <c r="BR644" s="78"/>
      <c r="BS644" s="78"/>
      <c r="BT644" s="78"/>
      <c r="BU644" s="78"/>
      <c r="BV644" s="78"/>
      <c r="BW644" s="78"/>
      <c r="BX644" s="78"/>
      <c r="BY644" s="78"/>
      <c r="BZ644" s="78"/>
    </row>
    <row r="645" spans="1:78" s="67" customFormat="1" ht="12.75">
      <c r="A645" s="200">
        <v>13</v>
      </c>
      <c r="B645" s="173" t="s">
        <v>298</v>
      </c>
      <c r="C645" s="190">
        <v>2016</v>
      </c>
      <c r="D645" s="175">
        <v>290</v>
      </c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  <c r="BK645" s="78"/>
      <c r="BL645" s="78"/>
      <c r="BM645" s="78"/>
      <c r="BN645" s="78"/>
      <c r="BO645" s="78"/>
      <c r="BP645" s="78"/>
      <c r="BQ645" s="78"/>
      <c r="BR645" s="78"/>
      <c r="BS645" s="78"/>
      <c r="BT645" s="78"/>
      <c r="BU645" s="78"/>
      <c r="BV645" s="78"/>
      <c r="BW645" s="78"/>
      <c r="BX645" s="78"/>
      <c r="BY645" s="78"/>
      <c r="BZ645" s="78"/>
    </row>
    <row r="646" spans="1:78" s="67" customFormat="1" ht="12.75">
      <c r="A646" s="200">
        <v>14</v>
      </c>
      <c r="B646" s="173" t="s">
        <v>493</v>
      </c>
      <c r="C646" s="190">
        <v>2017</v>
      </c>
      <c r="D646" s="175">
        <v>2656.8</v>
      </c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  <c r="BK646" s="78"/>
      <c r="BL646" s="78"/>
      <c r="BM646" s="78"/>
      <c r="BN646" s="78"/>
      <c r="BO646" s="78"/>
      <c r="BP646" s="78"/>
      <c r="BQ646" s="78"/>
      <c r="BR646" s="78"/>
      <c r="BS646" s="78"/>
      <c r="BT646" s="78"/>
      <c r="BU646" s="78"/>
      <c r="BV646" s="78"/>
      <c r="BW646" s="78"/>
      <c r="BX646" s="78"/>
      <c r="BY646" s="78"/>
      <c r="BZ646" s="78"/>
    </row>
    <row r="647" spans="1:78" s="67" customFormat="1" ht="12.75">
      <c r="A647" s="200">
        <v>15</v>
      </c>
      <c r="B647" s="173" t="s">
        <v>493</v>
      </c>
      <c r="C647" s="190">
        <v>2017</v>
      </c>
      <c r="D647" s="175">
        <v>2656.8</v>
      </c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</row>
    <row r="648" spans="1:78" s="67" customFormat="1" ht="12.75">
      <c r="A648" s="200">
        <v>16</v>
      </c>
      <c r="B648" s="173" t="s">
        <v>494</v>
      </c>
      <c r="C648" s="190">
        <v>2017</v>
      </c>
      <c r="D648" s="175">
        <v>118.6</v>
      </c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  <c r="BK648" s="78"/>
      <c r="BL648" s="78"/>
      <c r="BM648" s="78"/>
      <c r="BN648" s="78"/>
      <c r="BO648" s="78"/>
      <c r="BP648" s="78"/>
      <c r="BQ648" s="78"/>
      <c r="BR648" s="78"/>
      <c r="BS648" s="78"/>
      <c r="BT648" s="78"/>
      <c r="BU648" s="78"/>
      <c r="BV648" s="78"/>
      <c r="BW648" s="78"/>
      <c r="BX648" s="78"/>
      <c r="BY648" s="78"/>
      <c r="BZ648" s="78"/>
    </row>
    <row r="649" spans="1:78" s="67" customFormat="1" ht="12.75">
      <c r="A649" s="200">
        <v>17</v>
      </c>
      <c r="B649" s="173" t="s">
        <v>495</v>
      </c>
      <c r="C649" s="190">
        <v>2017</v>
      </c>
      <c r="D649" s="175">
        <v>282</v>
      </c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  <c r="BW649" s="78"/>
      <c r="BX649" s="78"/>
      <c r="BY649" s="78"/>
      <c r="BZ649" s="78"/>
    </row>
    <row r="650" spans="1:78" s="67" customFormat="1" ht="12.75">
      <c r="A650" s="200">
        <v>18</v>
      </c>
      <c r="B650" s="173" t="s">
        <v>496</v>
      </c>
      <c r="C650" s="190">
        <v>2017</v>
      </c>
      <c r="D650" s="175">
        <v>6297.6</v>
      </c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  <c r="BW650" s="78"/>
      <c r="BX650" s="78"/>
      <c r="BY650" s="78"/>
      <c r="BZ650" s="78"/>
    </row>
    <row r="651" spans="1:78" s="67" customFormat="1" ht="12.75">
      <c r="A651" s="200">
        <v>19</v>
      </c>
      <c r="B651" s="173" t="s">
        <v>870</v>
      </c>
      <c r="C651" s="190">
        <v>2017</v>
      </c>
      <c r="D651" s="175">
        <v>99</v>
      </c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  <c r="BW651" s="78"/>
      <c r="BX651" s="78"/>
      <c r="BY651" s="78"/>
      <c r="BZ651" s="78"/>
    </row>
    <row r="652" spans="1:78" s="67" customFormat="1" ht="12.75">
      <c r="A652" s="200">
        <v>20</v>
      </c>
      <c r="B652" s="173" t="s">
        <v>599</v>
      </c>
      <c r="C652" s="190">
        <v>2016</v>
      </c>
      <c r="D652" s="175">
        <v>2600</v>
      </c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  <c r="BW652" s="78"/>
      <c r="BX652" s="78"/>
      <c r="BY652" s="78"/>
      <c r="BZ652" s="78"/>
    </row>
    <row r="653" spans="1:78" s="67" customFormat="1" ht="12.75">
      <c r="A653" s="200">
        <v>21</v>
      </c>
      <c r="B653" s="173" t="s">
        <v>600</v>
      </c>
      <c r="C653" s="190">
        <v>2016</v>
      </c>
      <c r="D653" s="175">
        <v>3307.47</v>
      </c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  <c r="BK653" s="78"/>
      <c r="BL653" s="78"/>
      <c r="BM653" s="78"/>
      <c r="BN653" s="78"/>
      <c r="BO653" s="78"/>
      <c r="BP653" s="78"/>
      <c r="BQ653" s="78"/>
      <c r="BR653" s="78"/>
      <c r="BS653" s="78"/>
      <c r="BT653" s="78"/>
      <c r="BU653" s="78"/>
      <c r="BV653" s="78"/>
      <c r="BW653" s="78"/>
      <c r="BX653" s="78"/>
      <c r="BY653" s="78"/>
      <c r="BZ653" s="78"/>
    </row>
    <row r="654" spans="1:78" s="67" customFormat="1" ht="12.75">
      <c r="A654" s="200">
        <v>22</v>
      </c>
      <c r="B654" s="173" t="s">
        <v>601</v>
      </c>
      <c r="C654" s="190">
        <v>2018</v>
      </c>
      <c r="D654" s="175">
        <v>2970.45</v>
      </c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  <c r="BK654" s="78"/>
      <c r="BL654" s="78"/>
      <c r="BM654" s="78"/>
      <c r="BN654" s="78"/>
      <c r="BO654" s="78"/>
      <c r="BP654" s="78"/>
      <c r="BQ654" s="78"/>
      <c r="BR654" s="78"/>
      <c r="BS654" s="78"/>
      <c r="BT654" s="78"/>
      <c r="BU654" s="78"/>
      <c r="BV654" s="78"/>
      <c r="BW654" s="78"/>
      <c r="BX654" s="78"/>
      <c r="BY654" s="78"/>
      <c r="BZ654" s="78"/>
    </row>
    <row r="655" spans="1:78" s="67" customFormat="1" ht="12.75">
      <c r="A655" s="200">
        <v>23</v>
      </c>
      <c r="B655" s="173" t="s">
        <v>601</v>
      </c>
      <c r="C655" s="190">
        <v>2018</v>
      </c>
      <c r="D655" s="175">
        <v>2970.45</v>
      </c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  <c r="BK655" s="78"/>
      <c r="BL655" s="78"/>
      <c r="BM655" s="78"/>
      <c r="BN655" s="78"/>
      <c r="BO655" s="78"/>
      <c r="BP655" s="78"/>
      <c r="BQ655" s="78"/>
      <c r="BR655" s="78"/>
      <c r="BS655" s="78"/>
      <c r="BT655" s="78"/>
      <c r="BU655" s="78"/>
      <c r="BV655" s="78"/>
      <c r="BW655" s="78"/>
      <c r="BX655" s="78"/>
      <c r="BY655" s="78"/>
      <c r="BZ655" s="78"/>
    </row>
    <row r="656" spans="1:78" s="67" customFormat="1" ht="12.75">
      <c r="A656" s="200">
        <v>24</v>
      </c>
      <c r="B656" s="173" t="s">
        <v>602</v>
      </c>
      <c r="C656" s="190">
        <v>2018</v>
      </c>
      <c r="D656" s="175">
        <v>6998.7</v>
      </c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  <c r="BK656" s="78"/>
      <c r="BL656" s="78"/>
      <c r="BM656" s="78"/>
      <c r="BN656" s="78"/>
      <c r="BO656" s="78"/>
      <c r="BP656" s="78"/>
      <c r="BQ656" s="78"/>
      <c r="BR656" s="78"/>
      <c r="BS656" s="78"/>
      <c r="BT656" s="78"/>
      <c r="BU656" s="78"/>
      <c r="BV656" s="78"/>
      <c r="BW656" s="78"/>
      <c r="BX656" s="78"/>
      <c r="BY656" s="78"/>
      <c r="BZ656" s="78"/>
    </row>
    <row r="657" spans="1:78" s="67" customFormat="1" ht="12.75">
      <c r="A657" s="200">
        <v>25</v>
      </c>
      <c r="B657" s="173" t="s">
        <v>603</v>
      </c>
      <c r="C657" s="190">
        <v>2018</v>
      </c>
      <c r="D657" s="175">
        <v>3130</v>
      </c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</row>
    <row r="658" spans="1:78" s="67" customFormat="1" ht="12.75">
      <c r="A658" s="200">
        <v>26</v>
      </c>
      <c r="B658" s="173" t="s">
        <v>604</v>
      </c>
      <c r="C658" s="190">
        <v>2018</v>
      </c>
      <c r="D658" s="175">
        <v>8820</v>
      </c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  <c r="BW658" s="78"/>
      <c r="BX658" s="78"/>
      <c r="BY658" s="78"/>
      <c r="BZ658" s="78"/>
    </row>
    <row r="659" spans="1:78" s="67" customFormat="1" ht="12.75">
      <c r="A659" s="200">
        <v>27</v>
      </c>
      <c r="B659" s="173" t="s">
        <v>871</v>
      </c>
      <c r="C659" s="190">
        <v>2019</v>
      </c>
      <c r="D659" s="175">
        <v>119</v>
      </c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  <c r="BM659" s="78"/>
      <c r="BN659" s="78"/>
      <c r="BO659" s="78"/>
      <c r="BP659" s="78"/>
      <c r="BQ659" s="78"/>
      <c r="BR659" s="78"/>
      <c r="BS659" s="78"/>
      <c r="BT659" s="78"/>
      <c r="BU659" s="78"/>
      <c r="BV659" s="78"/>
      <c r="BW659" s="78"/>
      <c r="BX659" s="78"/>
      <c r="BY659" s="78"/>
      <c r="BZ659" s="78"/>
    </row>
    <row r="660" spans="1:78" s="67" customFormat="1" ht="12.75">
      <c r="A660" s="200">
        <v>28</v>
      </c>
      <c r="B660" s="173" t="s">
        <v>872</v>
      </c>
      <c r="C660" s="190">
        <v>2019</v>
      </c>
      <c r="D660" s="175">
        <v>99</v>
      </c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  <c r="BK660" s="78"/>
      <c r="BL660" s="78"/>
      <c r="BM660" s="78"/>
      <c r="BN660" s="78"/>
      <c r="BO660" s="78"/>
      <c r="BP660" s="78"/>
      <c r="BQ660" s="78"/>
      <c r="BR660" s="78"/>
      <c r="BS660" s="78"/>
      <c r="BT660" s="78"/>
      <c r="BU660" s="78"/>
      <c r="BV660" s="78"/>
      <c r="BW660" s="78"/>
      <c r="BX660" s="78"/>
      <c r="BY660" s="78"/>
      <c r="BZ660" s="78"/>
    </row>
    <row r="661" spans="1:78" s="67" customFormat="1" ht="12.75">
      <c r="A661" s="200">
        <v>29</v>
      </c>
      <c r="B661" s="173" t="s">
        <v>873</v>
      </c>
      <c r="C661" s="190">
        <v>2019</v>
      </c>
      <c r="D661" s="175">
        <v>62</v>
      </c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  <c r="BK661" s="78"/>
      <c r="BL661" s="78"/>
      <c r="BM661" s="78"/>
      <c r="BN661" s="78"/>
      <c r="BO661" s="78"/>
      <c r="BP661" s="78"/>
      <c r="BQ661" s="78"/>
      <c r="BR661" s="78"/>
      <c r="BS661" s="78"/>
      <c r="BT661" s="78"/>
      <c r="BU661" s="78"/>
      <c r="BV661" s="78"/>
      <c r="BW661" s="78"/>
      <c r="BX661" s="78"/>
      <c r="BY661" s="78"/>
      <c r="BZ661" s="78"/>
    </row>
    <row r="662" spans="1:78" s="67" customFormat="1" ht="15.75" customHeight="1">
      <c r="A662" s="200">
        <v>30</v>
      </c>
      <c r="B662" s="173" t="s">
        <v>874</v>
      </c>
      <c r="C662" s="190">
        <v>2019</v>
      </c>
      <c r="D662" s="175">
        <f>2*3699.84</f>
        <v>7399.68</v>
      </c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  <c r="BK662" s="78"/>
      <c r="BL662" s="78"/>
      <c r="BM662" s="78"/>
      <c r="BN662" s="78"/>
      <c r="BO662" s="78"/>
      <c r="BP662" s="78"/>
      <c r="BQ662" s="78"/>
      <c r="BR662" s="78"/>
      <c r="BS662" s="78"/>
      <c r="BT662" s="78"/>
      <c r="BU662" s="78"/>
      <c r="BV662" s="78"/>
      <c r="BW662" s="78"/>
      <c r="BX662" s="78"/>
      <c r="BY662" s="78"/>
      <c r="BZ662" s="78"/>
    </row>
    <row r="663" spans="1:78" s="67" customFormat="1" ht="12.75">
      <c r="A663" s="200">
        <v>31</v>
      </c>
      <c r="B663" s="173" t="s">
        <v>875</v>
      </c>
      <c r="C663" s="190">
        <v>2019</v>
      </c>
      <c r="D663" s="175">
        <v>4.92</v>
      </c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  <c r="BK663" s="78"/>
      <c r="BL663" s="78"/>
      <c r="BM663" s="78"/>
      <c r="BN663" s="78"/>
      <c r="BO663" s="78"/>
      <c r="BP663" s="78"/>
      <c r="BQ663" s="78"/>
      <c r="BR663" s="78"/>
      <c r="BS663" s="78"/>
      <c r="BT663" s="78"/>
      <c r="BU663" s="78"/>
      <c r="BV663" s="78"/>
      <c r="BW663" s="78"/>
      <c r="BX663" s="78"/>
      <c r="BY663" s="78"/>
      <c r="BZ663" s="78"/>
    </row>
    <row r="664" spans="1:78" s="67" customFormat="1" ht="12.75">
      <c r="A664" s="200">
        <v>32</v>
      </c>
      <c r="B664" s="173" t="s">
        <v>876</v>
      </c>
      <c r="C664" s="190">
        <v>2019</v>
      </c>
      <c r="D664" s="175">
        <v>2621.17</v>
      </c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  <c r="BM664" s="78"/>
      <c r="BN664" s="78"/>
      <c r="BO664" s="78"/>
      <c r="BP664" s="78"/>
      <c r="BQ664" s="78"/>
      <c r="BR664" s="78"/>
      <c r="BS664" s="78"/>
      <c r="BT664" s="78"/>
      <c r="BU664" s="78"/>
      <c r="BV664" s="78"/>
      <c r="BW664" s="78"/>
      <c r="BX664" s="78"/>
      <c r="BY664" s="78"/>
      <c r="BZ664" s="78"/>
    </row>
    <row r="665" spans="1:78" s="67" customFormat="1" ht="12.75">
      <c r="A665" s="200">
        <v>33</v>
      </c>
      <c r="B665" s="173" t="s">
        <v>877</v>
      </c>
      <c r="C665" s="190">
        <v>2019</v>
      </c>
      <c r="D665" s="175">
        <f>4447.6+455.1</f>
        <v>4902.700000000001</v>
      </c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  <c r="BK665" s="78"/>
      <c r="BL665" s="78"/>
      <c r="BM665" s="78"/>
      <c r="BN665" s="78"/>
      <c r="BO665" s="78"/>
      <c r="BP665" s="78"/>
      <c r="BQ665" s="78"/>
      <c r="BR665" s="78"/>
      <c r="BS665" s="78"/>
      <c r="BT665" s="78"/>
      <c r="BU665" s="78"/>
      <c r="BV665" s="78"/>
      <c r="BW665" s="78"/>
      <c r="BX665" s="78"/>
      <c r="BY665" s="78"/>
      <c r="BZ665" s="78"/>
    </row>
    <row r="666" spans="1:78" s="67" customFormat="1" ht="13.5" thickBot="1">
      <c r="A666" s="200">
        <v>34</v>
      </c>
      <c r="B666" s="173" t="s">
        <v>878</v>
      </c>
      <c r="C666" s="190">
        <v>2019</v>
      </c>
      <c r="D666" s="175">
        <v>290</v>
      </c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</row>
    <row r="667" spans="1:78" s="67" customFormat="1" ht="19.5" customHeight="1" thickBot="1">
      <c r="A667" s="443" t="s">
        <v>66</v>
      </c>
      <c r="B667" s="444"/>
      <c r="C667" s="104"/>
      <c r="D667" s="86">
        <f>SUM(D633:D666)</f>
        <v>74481.85999999999</v>
      </c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</row>
    <row r="668" spans="1:78" s="67" customFormat="1" ht="21" customHeight="1" thickBot="1">
      <c r="A668" s="449" t="s">
        <v>422</v>
      </c>
      <c r="B668" s="450"/>
      <c r="C668" s="450"/>
      <c r="D668" s="451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  <c r="BW668" s="78"/>
      <c r="BX668" s="78"/>
      <c r="BY668" s="78"/>
      <c r="BZ668" s="78"/>
    </row>
    <row r="669" spans="1:78" s="67" customFormat="1" ht="14.25" customHeight="1">
      <c r="A669" s="200">
        <v>1</v>
      </c>
      <c r="B669" s="173" t="s">
        <v>248</v>
      </c>
      <c r="C669" s="190">
        <v>2015</v>
      </c>
      <c r="D669" s="168">
        <v>18923</v>
      </c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  <c r="BW669" s="78"/>
      <c r="BX669" s="78"/>
      <c r="BY669" s="78"/>
      <c r="BZ669" s="78"/>
    </row>
    <row r="670" spans="1:78" s="67" customFormat="1" ht="14.25" customHeight="1">
      <c r="A670" s="200">
        <v>2</v>
      </c>
      <c r="B670" s="173" t="s">
        <v>423</v>
      </c>
      <c r="C670" s="190">
        <v>2015</v>
      </c>
      <c r="D670" s="168">
        <v>379</v>
      </c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</row>
    <row r="671" spans="1:78" s="67" customFormat="1" ht="14.25" customHeight="1">
      <c r="A671" s="200">
        <v>3</v>
      </c>
      <c r="B671" s="173" t="s">
        <v>346</v>
      </c>
      <c r="C671" s="190">
        <v>2015</v>
      </c>
      <c r="D671" s="168">
        <v>840</v>
      </c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  <c r="BW671" s="78"/>
      <c r="BX671" s="78"/>
      <c r="BY671" s="78"/>
      <c r="BZ671" s="78"/>
    </row>
    <row r="672" spans="1:78" s="67" customFormat="1" ht="12.75">
      <c r="A672" s="200">
        <v>4</v>
      </c>
      <c r="B672" s="173" t="s">
        <v>311</v>
      </c>
      <c r="C672" s="190">
        <v>2016</v>
      </c>
      <c r="D672" s="168">
        <v>450</v>
      </c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  <c r="BW672" s="78"/>
      <c r="BX672" s="78"/>
      <c r="BY672" s="78"/>
      <c r="BZ672" s="78"/>
    </row>
    <row r="673" spans="1:78" s="67" customFormat="1" ht="13.5" customHeight="1">
      <c r="A673" s="200">
        <v>5</v>
      </c>
      <c r="B673" s="173" t="s">
        <v>311</v>
      </c>
      <c r="C673" s="190">
        <v>2016</v>
      </c>
      <c r="D673" s="168">
        <v>450</v>
      </c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  <c r="BW673" s="78"/>
      <c r="BX673" s="78"/>
      <c r="BY673" s="78"/>
      <c r="BZ673" s="78"/>
    </row>
    <row r="674" spans="1:78" s="67" customFormat="1" ht="12.75">
      <c r="A674" s="200">
        <v>6</v>
      </c>
      <c r="B674" s="173" t="s">
        <v>424</v>
      </c>
      <c r="C674" s="190">
        <v>2016</v>
      </c>
      <c r="D674" s="168">
        <v>3247.2</v>
      </c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  <c r="BW674" s="78"/>
      <c r="BX674" s="78"/>
      <c r="BY674" s="78"/>
      <c r="BZ674" s="78"/>
    </row>
    <row r="675" spans="1:78" s="67" customFormat="1" ht="12.75">
      <c r="A675" s="200">
        <v>7</v>
      </c>
      <c r="B675" s="173" t="s">
        <v>425</v>
      </c>
      <c r="C675" s="190">
        <v>2017</v>
      </c>
      <c r="D675" s="168">
        <v>5200</v>
      </c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  <c r="BW675" s="78"/>
      <c r="BX675" s="78"/>
      <c r="BY675" s="78"/>
      <c r="BZ675" s="78"/>
    </row>
    <row r="676" spans="1:78" s="67" customFormat="1" ht="25.5">
      <c r="A676" s="200">
        <v>8</v>
      </c>
      <c r="B676" s="173" t="s">
        <v>426</v>
      </c>
      <c r="C676" s="190">
        <v>2017</v>
      </c>
      <c r="D676" s="168">
        <v>3399.72</v>
      </c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  <c r="BW676" s="78"/>
      <c r="BX676" s="78"/>
      <c r="BY676" s="78"/>
      <c r="BZ676" s="78"/>
    </row>
    <row r="677" spans="1:78" s="67" customFormat="1" ht="12.75">
      <c r="A677" s="200">
        <v>9</v>
      </c>
      <c r="B677" s="173" t="s">
        <v>427</v>
      </c>
      <c r="C677" s="190">
        <v>2018</v>
      </c>
      <c r="D677" s="168">
        <v>984</v>
      </c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  <c r="BW677" s="78"/>
      <c r="BX677" s="78"/>
      <c r="BY677" s="78"/>
      <c r="BZ677" s="78"/>
    </row>
    <row r="678" spans="1:78" s="67" customFormat="1" ht="12.75">
      <c r="A678" s="200">
        <v>10</v>
      </c>
      <c r="B678" s="173" t="s">
        <v>552</v>
      </c>
      <c r="C678" s="190">
        <v>2018</v>
      </c>
      <c r="D678" s="168">
        <v>2742.9</v>
      </c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  <c r="BW678" s="78"/>
      <c r="BX678" s="78"/>
      <c r="BY678" s="78"/>
      <c r="BZ678" s="78"/>
    </row>
    <row r="679" spans="1:78" s="67" customFormat="1" ht="12.75">
      <c r="A679" s="200">
        <v>11</v>
      </c>
      <c r="B679" s="173" t="s">
        <v>553</v>
      </c>
      <c r="C679" s="190">
        <v>2018</v>
      </c>
      <c r="D679" s="168">
        <v>1230</v>
      </c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  <c r="BK679" s="78"/>
      <c r="BL679" s="78"/>
      <c r="BM679" s="78"/>
      <c r="BN679" s="78"/>
      <c r="BO679" s="78"/>
      <c r="BP679" s="78"/>
      <c r="BQ679" s="78"/>
      <c r="BR679" s="78"/>
      <c r="BS679" s="78"/>
      <c r="BT679" s="78"/>
      <c r="BU679" s="78"/>
      <c r="BV679" s="78"/>
      <c r="BW679" s="78"/>
      <c r="BX679" s="78"/>
      <c r="BY679" s="78"/>
      <c r="BZ679" s="78"/>
    </row>
    <row r="680" spans="1:78" s="67" customFormat="1" ht="12.75">
      <c r="A680" s="200">
        <v>12</v>
      </c>
      <c r="B680" s="173" t="s">
        <v>801</v>
      </c>
      <c r="C680" s="190">
        <v>2019</v>
      </c>
      <c r="D680" s="168">
        <v>599.99</v>
      </c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  <c r="BK680" s="78"/>
      <c r="BL680" s="78"/>
      <c r="BM680" s="78"/>
      <c r="BN680" s="78"/>
      <c r="BO680" s="78"/>
      <c r="BP680" s="78"/>
      <c r="BQ680" s="78"/>
      <c r="BR680" s="78"/>
      <c r="BS680" s="78"/>
      <c r="BT680" s="78"/>
      <c r="BU680" s="78"/>
      <c r="BV680" s="78"/>
      <c r="BW680" s="78"/>
      <c r="BX680" s="78"/>
      <c r="BY680" s="78"/>
      <c r="BZ680" s="78"/>
    </row>
    <row r="681" spans="1:78" s="67" customFormat="1" ht="12.75">
      <c r="A681" s="200">
        <v>13</v>
      </c>
      <c r="B681" s="173" t="s">
        <v>801</v>
      </c>
      <c r="C681" s="190">
        <v>2019</v>
      </c>
      <c r="D681" s="168">
        <v>599.99</v>
      </c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</row>
    <row r="682" spans="1:78" s="67" customFormat="1" ht="15" customHeight="1">
      <c r="A682" s="200">
        <v>14</v>
      </c>
      <c r="B682" s="173" t="s">
        <v>801</v>
      </c>
      <c r="C682" s="190">
        <v>2019</v>
      </c>
      <c r="D682" s="168">
        <v>599.99</v>
      </c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  <c r="BC682" s="78"/>
      <c r="BD682" s="78"/>
      <c r="BE682" s="78"/>
      <c r="BF682" s="78"/>
      <c r="BG682" s="78"/>
      <c r="BH682" s="78"/>
      <c r="BI682" s="78"/>
      <c r="BJ682" s="78"/>
      <c r="BK682" s="78"/>
      <c r="BL682" s="78"/>
      <c r="BM682" s="78"/>
      <c r="BN682" s="78"/>
      <c r="BO682" s="78"/>
      <c r="BP682" s="78"/>
      <c r="BQ682" s="78"/>
      <c r="BR682" s="78"/>
      <c r="BS682" s="78"/>
      <c r="BT682" s="78"/>
      <c r="BU682" s="78"/>
      <c r="BV682" s="78"/>
      <c r="BW682" s="78"/>
      <c r="BX682" s="78"/>
      <c r="BY682" s="78"/>
      <c r="BZ682" s="78"/>
    </row>
    <row r="683" spans="1:78" s="67" customFormat="1" ht="12.75">
      <c r="A683" s="200">
        <v>15</v>
      </c>
      <c r="B683" s="173" t="s">
        <v>801</v>
      </c>
      <c r="C683" s="190">
        <v>2019</v>
      </c>
      <c r="D683" s="168">
        <v>599.99</v>
      </c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  <c r="BC683" s="78"/>
      <c r="BD683" s="78"/>
      <c r="BE683" s="78"/>
      <c r="BF683" s="78"/>
      <c r="BG683" s="78"/>
      <c r="BH683" s="78"/>
      <c r="BI683" s="78"/>
      <c r="BJ683" s="78"/>
      <c r="BK683" s="78"/>
      <c r="BL683" s="78"/>
      <c r="BM683" s="78"/>
      <c r="BN683" s="78"/>
      <c r="BO683" s="78"/>
      <c r="BP683" s="78"/>
      <c r="BQ683" s="78"/>
      <c r="BR683" s="78"/>
      <c r="BS683" s="78"/>
      <c r="BT683" s="78"/>
      <c r="BU683" s="78"/>
      <c r="BV683" s="78"/>
      <c r="BW683" s="78"/>
      <c r="BX683" s="78"/>
      <c r="BY683" s="78"/>
      <c r="BZ683" s="78"/>
    </row>
    <row r="684" spans="1:78" s="67" customFormat="1" ht="12.75">
      <c r="A684" s="200">
        <v>16</v>
      </c>
      <c r="B684" s="173" t="s">
        <v>801</v>
      </c>
      <c r="C684" s="190">
        <v>2019</v>
      </c>
      <c r="D684" s="168">
        <v>600</v>
      </c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  <c r="BC684" s="78"/>
      <c r="BD684" s="78"/>
      <c r="BE684" s="78"/>
      <c r="BF684" s="78"/>
      <c r="BG684" s="78"/>
      <c r="BH684" s="78"/>
      <c r="BI684" s="78"/>
      <c r="BJ684" s="78"/>
      <c r="BK684" s="78"/>
      <c r="BL684" s="78"/>
      <c r="BM684" s="78"/>
      <c r="BN684" s="78"/>
      <c r="BO684" s="78"/>
      <c r="BP684" s="78"/>
      <c r="BQ684" s="78"/>
      <c r="BR684" s="78"/>
      <c r="BS684" s="78"/>
      <c r="BT684" s="78"/>
      <c r="BU684" s="78"/>
      <c r="BV684" s="78"/>
      <c r="BW684" s="78"/>
      <c r="BX684" s="78"/>
      <c r="BY684" s="78"/>
      <c r="BZ684" s="78"/>
    </row>
    <row r="685" spans="1:78" s="67" customFormat="1" ht="12.75">
      <c r="A685" s="200">
        <v>17</v>
      </c>
      <c r="B685" s="173" t="s">
        <v>801</v>
      </c>
      <c r="C685" s="190">
        <v>2019</v>
      </c>
      <c r="D685" s="168">
        <v>600</v>
      </c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  <c r="BC685" s="78"/>
      <c r="BD685" s="78"/>
      <c r="BE685" s="78"/>
      <c r="BF685" s="78"/>
      <c r="BG685" s="78"/>
      <c r="BH685" s="78"/>
      <c r="BI685" s="78"/>
      <c r="BJ685" s="78"/>
      <c r="BK685" s="78"/>
      <c r="BL685" s="78"/>
      <c r="BM685" s="78"/>
      <c r="BN685" s="78"/>
      <c r="BO685" s="78"/>
      <c r="BP685" s="78"/>
      <c r="BQ685" s="78"/>
      <c r="BR685" s="78"/>
      <c r="BS685" s="78"/>
      <c r="BT685" s="78"/>
      <c r="BU685" s="78"/>
      <c r="BV685" s="78"/>
      <c r="BW685" s="78"/>
      <c r="BX685" s="78"/>
      <c r="BY685" s="78"/>
      <c r="BZ685" s="78"/>
    </row>
    <row r="686" spans="1:78" s="67" customFormat="1" ht="13.5" thickBot="1">
      <c r="A686" s="200">
        <v>18</v>
      </c>
      <c r="B686" s="173" t="s">
        <v>801</v>
      </c>
      <c r="C686" s="190">
        <v>2019</v>
      </c>
      <c r="D686" s="168">
        <v>600</v>
      </c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  <c r="BC686" s="78"/>
      <c r="BD686" s="78"/>
      <c r="BE686" s="78"/>
      <c r="BF686" s="78"/>
      <c r="BG686" s="78"/>
      <c r="BH686" s="78"/>
      <c r="BI686" s="78"/>
      <c r="BJ686" s="78"/>
      <c r="BK686" s="78"/>
      <c r="BL686" s="78"/>
      <c r="BM686" s="78"/>
      <c r="BN686" s="78"/>
      <c r="BO686" s="78"/>
      <c r="BP686" s="78"/>
      <c r="BQ686" s="78"/>
      <c r="BR686" s="78"/>
      <c r="BS686" s="78"/>
      <c r="BT686" s="78"/>
      <c r="BU686" s="78"/>
      <c r="BV686" s="78"/>
      <c r="BW686" s="78"/>
      <c r="BX686" s="78"/>
      <c r="BY686" s="78"/>
      <c r="BZ686" s="78"/>
    </row>
    <row r="687" spans="1:78" s="67" customFormat="1" ht="19.5" customHeight="1" thickBot="1">
      <c r="A687" s="443" t="s">
        <v>66</v>
      </c>
      <c r="B687" s="444"/>
      <c r="C687" s="104"/>
      <c r="D687" s="86">
        <f>SUM(D669:D686)</f>
        <v>42045.77999999999</v>
      </c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  <c r="BC687" s="78"/>
      <c r="BD687" s="78"/>
      <c r="BE687" s="78"/>
      <c r="BF687" s="78"/>
      <c r="BG687" s="78"/>
      <c r="BH687" s="78"/>
      <c r="BI687" s="78"/>
      <c r="BJ687" s="78"/>
      <c r="BK687" s="78"/>
      <c r="BL687" s="78"/>
      <c r="BM687" s="78"/>
      <c r="BN687" s="78"/>
      <c r="BO687" s="78"/>
      <c r="BP687" s="78"/>
      <c r="BQ687" s="78"/>
      <c r="BR687" s="78"/>
      <c r="BS687" s="78"/>
      <c r="BT687" s="78"/>
      <c r="BU687" s="78"/>
      <c r="BV687" s="78"/>
      <c r="BW687" s="78"/>
      <c r="BX687" s="78"/>
      <c r="BY687" s="78"/>
      <c r="BZ687" s="78"/>
    </row>
    <row r="688" spans="1:78" s="67" customFormat="1" ht="18.75" customHeight="1" thickBot="1">
      <c r="A688" s="449" t="s">
        <v>252</v>
      </c>
      <c r="B688" s="450"/>
      <c r="C688" s="450"/>
      <c r="D688" s="451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  <c r="BK688" s="78"/>
      <c r="BL688" s="78"/>
      <c r="BM688" s="78"/>
      <c r="BN688" s="78"/>
      <c r="BO688" s="78"/>
      <c r="BP688" s="78"/>
      <c r="BQ688" s="78"/>
      <c r="BR688" s="78"/>
      <c r="BS688" s="78"/>
      <c r="BT688" s="78"/>
      <c r="BU688" s="78"/>
      <c r="BV688" s="78"/>
      <c r="BW688" s="78"/>
      <c r="BX688" s="78"/>
      <c r="BY688" s="78"/>
      <c r="BZ688" s="78"/>
    </row>
    <row r="689" spans="1:78" s="67" customFormat="1" ht="12.75">
      <c r="A689" s="199">
        <v>1</v>
      </c>
      <c r="B689" s="173" t="s">
        <v>250</v>
      </c>
      <c r="C689" s="190">
        <v>2015</v>
      </c>
      <c r="D689" s="175">
        <v>5400</v>
      </c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</row>
    <row r="690" spans="1:78" s="67" customFormat="1" ht="12.75">
      <c r="A690" s="200">
        <v>2</v>
      </c>
      <c r="B690" s="173" t="s">
        <v>251</v>
      </c>
      <c r="C690" s="190">
        <v>2015</v>
      </c>
      <c r="D690" s="175">
        <v>13498.77</v>
      </c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  <c r="BK690" s="78"/>
      <c r="BL690" s="78"/>
      <c r="BM690" s="78"/>
      <c r="BN690" s="78"/>
      <c r="BO690" s="78"/>
      <c r="BP690" s="78"/>
      <c r="BQ690" s="78"/>
      <c r="BR690" s="78"/>
      <c r="BS690" s="78"/>
      <c r="BT690" s="78"/>
      <c r="BU690" s="78"/>
      <c r="BV690" s="78"/>
      <c r="BW690" s="78"/>
      <c r="BX690" s="78"/>
      <c r="BY690" s="78"/>
      <c r="BZ690" s="78"/>
    </row>
    <row r="691" spans="1:78" s="67" customFormat="1" ht="12.75">
      <c r="A691" s="199">
        <v>3</v>
      </c>
      <c r="B691" s="173" t="s">
        <v>318</v>
      </c>
      <c r="C691" s="190">
        <v>2016</v>
      </c>
      <c r="D691" s="175">
        <v>8583.5</v>
      </c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  <c r="BM691" s="78"/>
      <c r="BN691" s="78"/>
      <c r="BO691" s="78"/>
      <c r="BP691" s="78"/>
      <c r="BQ691" s="78"/>
      <c r="BR691" s="78"/>
      <c r="BS691" s="78"/>
      <c r="BT691" s="78"/>
      <c r="BU691" s="78"/>
      <c r="BV691" s="78"/>
      <c r="BW691" s="78"/>
      <c r="BX691" s="78"/>
      <c r="BY691" s="78"/>
      <c r="BZ691" s="78"/>
    </row>
    <row r="692" spans="1:78" s="67" customFormat="1" ht="12.75">
      <c r="A692" s="200">
        <v>4</v>
      </c>
      <c r="B692" s="173" t="s">
        <v>319</v>
      </c>
      <c r="C692" s="190">
        <v>2016</v>
      </c>
      <c r="D692" s="175">
        <v>2964.3</v>
      </c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  <c r="BK692" s="78"/>
      <c r="BL692" s="78"/>
      <c r="BM692" s="78"/>
      <c r="BN692" s="78"/>
      <c r="BO692" s="78"/>
      <c r="BP692" s="78"/>
      <c r="BQ692" s="78"/>
      <c r="BR692" s="78"/>
      <c r="BS692" s="78"/>
      <c r="BT692" s="78"/>
      <c r="BU692" s="78"/>
      <c r="BV692" s="78"/>
      <c r="BW692" s="78"/>
      <c r="BX692" s="78"/>
      <c r="BY692" s="78"/>
      <c r="BZ692" s="78"/>
    </row>
    <row r="693" spans="1:78" s="67" customFormat="1" ht="12.75">
      <c r="A693" s="199">
        <v>5</v>
      </c>
      <c r="B693" s="173" t="s">
        <v>320</v>
      </c>
      <c r="C693" s="190">
        <v>2016</v>
      </c>
      <c r="D693" s="175">
        <v>1750</v>
      </c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  <c r="BK693" s="78"/>
      <c r="BL693" s="78"/>
      <c r="BM693" s="78"/>
      <c r="BN693" s="78"/>
      <c r="BO693" s="78"/>
      <c r="BP693" s="78"/>
      <c r="BQ693" s="78"/>
      <c r="BR693" s="78"/>
      <c r="BS693" s="78"/>
      <c r="BT693" s="78"/>
      <c r="BU693" s="78"/>
      <c r="BV693" s="78"/>
      <c r="BW693" s="78"/>
      <c r="BX693" s="78"/>
      <c r="BY693" s="78"/>
      <c r="BZ693" s="78"/>
    </row>
    <row r="694" spans="1:78" s="67" customFormat="1" ht="12.75">
      <c r="A694" s="200">
        <v>6</v>
      </c>
      <c r="B694" s="173" t="s">
        <v>321</v>
      </c>
      <c r="C694" s="190">
        <v>2016</v>
      </c>
      <c r="D694" s="175">
        <v>297</v>
      </c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  <c r="BK694" s="78"/>
      <c r="BL694" s="78"/>
      <c r="BM694" s="78"/>
      <c r="BN694" s="78"/>
      <c r="BO694" s="78"/>
      <c r="BP694" s="78"/>
      <c r="BQ694" s="78"/>
      <c r="BR694" s="78"/>
      <c r="BS694" s="78"/>
      <c r="BT694" s="78"/>
      <c r="BU694" s="78"/>
      <c r="BV694" s="78"/>
      <c r="BW694" s="78"/>
      <c r="BX694" s="78"/>
      <c r="BY694" s="78"/>
      <c r="BZ694" s="78"/>
    </row>
    <row r="695" spans="1:78" s="67" customFormat="1" ht="12.75">
      <c r="A695" s="199">
        <v>7</v>
      </c>
      <c r="B695" s="173" t="s">
        <v>439</v>
      </c>
      <c r="C695" s="190">
        <v>2017</v>
      </c>
      <c r="D695" s="175">
        <v>2300</v>
      </c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  <c r="BK695" s="78"/>
      <c r="BL695" s="78"/>
      <c r="BM695" s="78"/>
      <c r="BN695" s="78"/>
      <c r="BO695" s="78"/>
      <c r="BP695" s="78"/>
      <c r="BQ695" s="78"/>
      <c r="BR695" s="78"/>
      <c r="BS695" s="78"/>
      <c r="BT695" s="78"/>
      <c r="BU695" s="78"/>
      <c r="BV695" s="78"/>
      <c r="BW695" s="78"/>
      <c r="BX695" s="78"/>
      <c r="BY695" s="78"/>
      <c r="BZ695" s="78"/>
    </row>
    <row r="696" spans="1:78" s="67" customFormat="1" ht="12.75">
      <c r="A696" s="200">
        <v>8</v>
      </c>
      <c r="B696" s="173" t="s">
        <v>440</v>
      </c>
      <c r="C696" s="190">
        <v>2017</v>
      </c>
      <c r="D696" s="175">
        <v>2288</v>
      </c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  <c r="BK696" s="78"/>
      <c r="BL696" s="78"/>
      <c r="BM696" s="78"/>
      <c r="BN696" s="78"/>
      <c r="BO696" s="78"/>
      <c r="BP696" s="78"/>
      <c r="BQ696" s="78"/>
      <c r="BR696" s="78"/>
      <c r="BS696" s="78"/>
      <c r="BT696" s="78"/>
      <c r="BU696" s="78"/>
      <c r="BV696" s="78"/>
      <c r="BW696" s="78"/>
      <c r="BX696" s="78"/>
      <c r="BY696" s="78"/>
      <c r="BZ696" s="78"/>
    </row>
    <row r="697" spans="1:78" s="67" customFormat="1" ht="12.75">
      <c r="A697" s="199">
        <v>9</v>
      </c>
      <c r="B697" s="173" t="s">
        <v>440</v>
      </c>
      <c r="C697" s="190">
        <v>2017</v>
      </c>
      <c r="D697" s="175">
        <v>2683.85</v>
      </c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  <c r="BK697" s="78"/>
      <c r="BL697" s="78"/>
      <c r="BM697" s="78"/>
      <c r="BN697" s="78"/>
      <c r="BO697" s="78"/>
      <c r="BP697" s="78"/>
      <c r="BQ697" s="78"/>
      <c r="BR697" s="78"/>
      <c r="BS697" s="78"/>
      <c r="BT697" s="78"/>
      <c r="BU697" s="78"/>
      <c r="BV697" s="78"/>
      <c r="BW697" s="78"/>
      <c r="BX697" s="78"/>
      <c r="BY697" s="78"/>
      <c r="BZ697" s="78"/>
    </row>
    <row r="698" spans="1:78" s="67" customFormat="1" ht="12.75">
      <c r="A698" s="200">
        <v>10</v>
      </c>
      <c r="B698" s="173" t="s">
        <v>441</v>
      </c>
      <c r="C698" s="190">
        <v>2017</v>
      </c>
      <c r="D698" s="175">
        <v>2559.13</v>
      </c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  <c r="BK698" s="78"/>
      <c r="BL698" s="78"/>
      <c r="BM698" s="78"/>
      <c r="BN698" s="78"/>
      <c r="BO698" s="78"/>
      <c r="BP698" s="78"/>
      <c r="BQ698" s="78"/>
      <c r="BR698" s="78"/>
      <c r="BS698" s="78"/>
      <c r="BT698" s="78"/>
      <c r="BU698" s="78"/>
      <c r="BV698" s="78"/>
      <c r="BW698" s="78"/>
      <c r="BX698" s="78"/>
      <c r="BY698" s="78"/>
      <c r="BZ698" s="78"/>
    </row>
    <row r="699" spans="1:78" s="67" customFormat="1" ht="12.75">
      <c r="A699" s="199">
        <v>11</v>
      </c>
      <c r="B699" s="173" t="s">
        <v>394</v>
      </c>
      <c r="C699" s="190">
        <v>2018</v>
      </c>
      <c r="D699" s="175">
        <v>6303.75</v>
      </c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  <c r="BK699" s="78"/>
      <c r="BL699" s="78"/>
      <c r="BM699" s="78"/>
      <c r="BN699" s="78"/>
      <c r="BO699" s="78"/>
      <c r="BP699" s="78"/>
      <c r="BQ699" s="78"/>
      <c r="BR699" s="78"/>
      <c r="BS699" s="78"/>
      <c r="BT699" s="78"/>
      <c r="BU699" s="78"/>
      <c r="BV699" s="78"/>
      <c r="BW699" s="78"/>
      <c r="BX699" s="78"/>
      <c r="BY699" s="78"/>
      <c r="BZ699" s="78"/>
    </row>
    <row r="700" spans="1:78" s="67" customFormat="1" ht="12.75">
      <c r="A700" s="200">
        <v>12</v>
      </c>
      <c r="B700" s="173" t="s">
        <v>659</v>
      </c>
      <c r="C700" s="190">
        <v>2018</v>
      </c>
      <c r="D700" s="175">
        <v>2349.3</v>
      </c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  <c r="BK700" s="78"/>
      <c r="BL700" s="78"/>
      <c r="BM700" s="78"/>
      <c r="BN700" s="78"/>
      <c r="BO700" s="78"/>
      <c r="BP700" s="78"/>
      <c r="BQ700" s="78"/>
      <c r="BR700" s="78"/>
      <c r="BS700" s="78"/>
      <c r="BT700" s="78"/>
      <c r="BU700" s="78"/>
      <c r="BV700" s="78"/>
      <c r="BW700" s="78"/>
      <c r="BX700" s="78"/>
      <c r="BY700" s="78"/>
      <c r="BZ700" s="78"/>
    </row>
    <row r="701" spans="1:78" s="67" customFormat="1" ht="12.75">
      <c r="A701" s="199">
        <v>13</v>
      </c>
      <c r="B701" s="173" t="s">
        <v>660</v>
      </c>
      <c r="C701" s="190">
        <v>2018</v>
      </c>
      <c r="D701" s="175">
        <v>8500</v>
      </c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  <c r="BK701" s="78"/>
      <c r="BL701" s="78"/>
      <c r="BM701" s="78"/>
      <c r="BN701" s="78"/>
      <c r="BO701" s="78"/>
      <c r="BP701" s="78"/>
      <c r="BQ701" s="78"/>
      <c r="BR701" s="78"/>
      <c r="BS701" s="78"/>
      <c r="BT701" s="78"/>
      <c r="BU701" s="78"/>
      <c r="BV701" s="78"/>
      <c r="BW701" s="78"/>
      <c r="BX701" s="78"/>
      <c r="BY701" s="78"/>
      <c r="BZ701" s="78"/>
    </row>
    <row r="702" spans="1:78" s="67" customFormat="1" ht="12.75">
      <c r="A702" s="200">
        <v>14</v>
      </c>
      <c r="B702" s="173" t="s">
        <v>661</v>
      </c>
      <c r="C702" s="190">
        <v>2018</v>
      </c>
      <c r="D702" s="175">
        <v>4494</v>
      </c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</row>
    <row r="703" spans="1:78" s="67" customFormat="1" ht="12.75">
      <c r="A703" s="199">
        <v>15</v>
      </c>
      <c r="B703" s="173" t="s">
        <v>662</v>
      </c>
      <c r="C703" s="190">
        <v>2018</v>
      </c>
      <c r="D703" s="175">
        <v>2156</v>
      </c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</row>
    <row r="704" spans="1:78" s="67" customFormat="1" ht="12.75">
      <c r="A704" s="200">
        <v>16</v>
      </c>
      <c r="B704" s="173" t="s">
        <v>811</v>
      </c>
      <c r="C704" s="190">
        <v>2019</v>
      </c>
      <c r="D704" s="175">
        <v>1014.75</v>
      </c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</row>
    <row r="705" spans="1:78" s="67" customFormat="1" ht="12.75">
      <c r="A705" s="199">
        <v>17</v>
      </c>
      <c r="B705" s="173" t="s">
        <v>812</v>
      </c>
      <c r="C705" s="190">
        <v>2019</v>
      </c>
      <c r="D705" s="175">
        <v>7260</v>
      </c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</row>
    <row r="706" spans="1:78" s="67" customFormat="1" ht="13.5" thickBot="1">
      <c r="A706" s="200">
        <v>18</v>
      </c>
      <c r="B706" s="173" t="s">
        <v>231</v>
      </c>
      <c r="C706" s="190">
        <v>2019</v>
      </c>
      <c r="D706" s="175">
        <v>1560.87</v>
      </c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</row>
    <row r="707" spans="1:78" s="67" customFormat="1" ht="19.5" customHeight="1" thickBot="1">
      <c r="A707" s="443"/>
      <c r="B707" s="444"/>
      <c r="C707" s="104"/>
      <c r="D707" s="86">
        <f>SUM(D689:D706)</f>
        <v>75963.22</v>
      </c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</row>
    <row r="708" spans="1:78" s="67" customFormat="1" ht="19.5" customHeight="1" thickBot="1">
      <c r="A708" s="449" t="s">
        <v>138</v>
      </c>
      <c r="B708" s="450"/>
      <c r="C708" s="450"/>
      <c r="D708" s="451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</row>
    <row r="709" spans="1:78" s="67" customFormat="1" ht="12.75">
      <c r="A709" s="200">
        <v>1</v>
      </c>
      <c r="B709" s="258" t="s">
        <v>259</v>
      </c>
      <c r="C709" s="295">
        <v>2015</v>
      </c>
      <c r="D709" s="296">
        <v>608.94</v>
      </c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  <c r="BK709" s="78"/>
      <c r="BL709" s="78"/>
      <c r="BM709" s="78"/>
      <c r="BN709" s="78"/>
      <c r="BO709" s="78"/>
      <c r="BP709" s="78"/>
      <c r="BQ709" s="78"/>
      <c r="BR709" s="78"/>
      <c r="BS709" s="78"/>
      <c r="BT709" s="78"/>
      <c r="BU709" s="78"/>
      <c r="BV709" s="78"/>
      <c r="BW709" s="78"/>
      <c r="BX709" s="78"/>
      <c r="BY709" s="78"/>
      <c r="BZ709" s="78"/>
    </row>
    <row r="710" spans="1:78" s="67" customFormat="1" ht="12.75">
      <c r="A710" s="199">
        <v>2</v>
      </c>
      <c r="B710" s="173" t="s">
        <v>260</v>
      </c>
      <c r="C710" s="297">
        <v>2015</v>
      </c>
      <c r="D710" s="298">
        <v>470</v>
      </c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</row>
    <row r="711" spans="1:78" s="67" customFormat="1" ht="12.75">
      <c r="A711" s="199">
        <v>3</v>
      </c>
      <c r="B711" s="173" t="s">
        <v>293</v>
      </c>
      <c r="C711" s="297">
        <v>2016</v>
      </c>
      <c r="D711" s="298">
        <v>558.9</v>
      </c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</row>
    <row r="712" spans="1:78" s="67" customFormat="1" ht="12.75">
      <c r="A712" s="199">
        <v>4</v>
      </c>
      <c r="B712" s="173" t="s">
        <v>566</v>
      </c>
      <c r="C712" s="297">
        <v>2017</v>
      </c>
      <c r="D712" s="298">
        <v>1543.9</v>
      </c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</row>
    <row r="713" spans="1:78" s="67" customFormat="1" ht="12.75">
      <c r="A713" s="199">
        <v>5</v>
      </c>
      <c r="B713" s="173" t="s">
        <v>567</v>
      </c>
      <c r="C713" s="297">
        <v>2017</v>
      </c>
      <c r="D713" s="298">
        <v>1137.4</v>
      </c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</row>
    <row r="714" spans="1:78" s="67" customFormat="1" ht="12.75">
      <c r="A714" s="199">
        <v>6</v>
      </c>
      <c r="B714" s="173" t="s">
        <v>568</v>
      </c>
      <c r="C714" s="297">
        <v>2017</v>
      </c>
      <c r="D714" s="298">
        <v>593.5</v>
      </c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</row>
    <row r="715" spans="1:78" s="67" customFormat="1" ht="12.75">
      <c r="A715" s="199">
        <v>7</v>
      </c>
      <c r="B715" s="173" t="s">
        <v>569</v>
      </c>
      <c r="C715" s="297">
        <v>2018</v>
      </c>
      <c r="D715" s="298">
        <v>1730.89</v>
      </c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</row>
    <row r="716" spans="1:78" s="67" customFormat="1" ht="12.75">
      <c r="A716" s="199">
        <v>8</v>
      </c>
      <c r="B716" s="173" t="s">
        <v>570</v>
      </c>
      <c r="C716" s="190">
        <v>2018</v>
      </c>
      <c r="D716" s="298">
        <v>145.53</v>
      </c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</row>
    <row r="717" spans="1:78" s="67" customFormat="1" ht="13.5" thickBot="1">
      <c r="A717" s="199">
        <v>9</v>
      </c>
      <c r="B717" s="173" t="s">
        <v>262</v>
      </c>
      <c r="C717" s="297">
        <v>2015</v>
      </c>
      <c r="D717" s="298">
        <v>1400.97</v>
      </c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</row>
    <row r="718" spans="1:78" s="67" customFormat="1" ht="19.5" customHeight="1" thickBot="1">
      <c r="A718" s="459" t="s">
        <v>66</v>
      </c>
      <c r="B718" s="460"/>
      <c r="C718" s="182"/>
      <c r="D718" s="86">
        <f>SUM(D709:D717)</f>
        <v>8190.030000000001</v>
      </c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</row>
    <row r="719" spans="1:78" s="67" customFormat="1" ht="20.25" customHeight="1" thickBot="1">
      <c r="A719" s="449" t="s">
        <v>267</v>
      </c>
      <c r="B719" s="450"/>
      <c r="C719" s="450"/>
      <c r="D719" s="451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</row>
    <row r="720" spans="1:78" s="67" customFormat="1" ht="16.5" customHeight="1">
      <c r="A720" s="200">
        <v>1</v>
      </c>
      <c r="B720" s="299" t="s">
        <v>268</v>
      </c>
      <c r="C720" s="190">
        <v>2015</v>
      </c>
      <c r="D720" s="178">
        <v>2084.85</v>
      </c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  <c r="BK720" s="78"/>
      <c r="BL720" s="78"/>
      <c r="BM720" s="78"/>
      <c r="BN720" s="78"/>
      <c r="BO720" s="78"/>
      <c r="BP720" s="78"/>
      <c r="BQ720" s="78"/>
      <c r="BR720" s="78"/>
      <c r="BS720" s="78"/>
      <c r="BT720" s="78"/>
      <c r="BU720" s="78"/>
      <c r="BV720" s="78"/>
      <c r="BW720" s="78"/>
      <c r="BX720" s="78"/>
      <c r="BY720" s="78"/>
      <c r="BZ720" s="78"/>
    </row>
    <row r="721" spans="1:78" s="67" customFormat="1" ht="16.5" customHeight="1">
      <c r="A721" s="200">
        <v>2</v>
      </c>
      <c r="B721" s="299" t="s">
        <v>269</v>
      </c>
      <c r="C721" s="190">
        <v>2015</v>
      </c>
      <c r="D721" s="178">
        <v>494.46</v>
      </c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</row>
    <row r="722" spans="1:78" s="67" customFormat="1" ht="15" customHeight="1">
      <c r="A722" s="200">
        <v>3</v>
      </c>
      <c r="B722" s="299" t="s">
        <v>342</v>
      </c>
      <c r="C722" s="190">
        <v>2016</v>
      </c>
      <c r="D722" s="178">
        <v>2755.2</v>
      </c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  <c r="BK722" s="78"/>
      <c r="BL722" s="78"/>
      <c r="BM722" s="78"/>
      <c r="BN722" s="78"/>
      <c r="BO722" s="78"/>
      <c r="BP722" s="78"/>
      <c r="BQ722" s="78"/>
      <c r="BR722" s="78"/>
      <c r="BS722" s="78"/>
      <c r="BT722" s="78"/>
      <c r="BU722" s="78"/>
      <c r="BV722" s="78"/>
      <c r="BW722" s="78"/>
      <c r="BX722" s="78"/>
      <c r="BY722" s="78"/>
      <c r="BZ722" s="78"/>
    </row>
    <row r="723" spans="1:78" s="67" customFormat="1" ht="15.75" customHeight="1">
      <c r="A723" s="200">
        <v>4</v>
      </c>
      <c r="B723" s="299" t="s">
        <v>342</v>
      </c>
      <c r="C723" s="190">
        <v>2016</v>
      </c>
      <c r="D723" s="178">
        <v>2798.25</v>
      </c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  <c r="BK723" s="78"/>
      <c r="BL723" s="78"/>
      <c r="BM723" s="78"/>
      <c r="BN723" s="78"/>
      <c r="BO723" s="78"/>
      <c r="BP723" s="78"/>
      <c r="BQ723" s="78"/>
      <c r="BR723" s="78"/>
      <c r="BS723" s="78"/>
      <c r="BT723" s="78"/>
      <c r="BU723" s="78"/>
      <c r="BV723" s="78"/>
      <c r="BW723" s="78"/>
      <c r="BX723" s="78"/>
      <c r="BY723" s="78"/>
      <c r="BZ723" s="78"/>
    </row>
    <row r="724" spans="1:78" s="67" customFormat="1" ht="15.75" customHeight="1">
      <c r="A724" s="200">
        <v>5</v>
      </c>
      <c r="B724" s="299" t="s">
        <v>342</v>
      </c>
      <c r="C724" s="190">
        <v>2016</v>
      </c>
      <c r="D724" s="178">
        <v>2798.25</v>
      </c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  <c r="BK724" s="78"/>
      <c r="BL724" s="78"/>
      <c r="BM724" s="78"/>
      <c r="BN724" s="78"/>
      <c r="BO724" s="78"/>
      <c r="BP724" s="78"/>
      <c r="BQ724" s="78"/>
      <c r="BR724" s="78"/>
      <c r="BS724" s="78"/>
      <c r="BT724" s="78"/>
      <c r="BU724" s="78"/>
      <c r="BV724" s="78"/>
      <c r="BW724" s="78"/>
      <c r="BX724" s="78"/>
      <c r="BY724" s="78"/>
      <c r="BZ724" s="78"/>
    </row>
    <row r="725" spans="1:78" s="67" customFormat="1" ht="15.75" customHeight="1">
      <c r="A725" s="200">
        <v>6</v>
      </c>
      <c r="B725" s="299" t="s">
        <v>343</v>
      </c>
      <c r="C725" s="190">
        <v>2016</v>
      </c>
      <c r="D725" s="178">
        <v>630.01</v>
      </c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  <c r="BK725" s="78"/>
      <c r="BL725" s="78"/>
      <c r="BM725" s="78"/>
      <c r="BN725" s="78"/>
      <c r="BO725" s="78"/>
      <c r="BP725" s="78"/>
      <c r="BQ725" s="78"/>
      <c r="BR725" s="78"/>
      <c r="BS725" s="78"/>
      <c r="BT725" s="78"/>
      <c r="BU725" s="78"/>
      <c r="BV725" s="78"/>
      <c r="BW725" s="78"/>
      <c r="BX725" s="78"/>
      <c r="BY725" s="78"/>
      <c r="BZ725" s="78"/>
    </row>
    <row r="726" spans="1:78" s="67" customFormat="1" ht="15.75" customHeight="1">
      <c r="A726" s="200">
        <v>7</v>
      </c>
      <c r="B726" s="299" t="s">
        <v>343</v>
      </c>
      <c r="C726" s="190">
        <v>2016</v>
      </c>
      <c r="D726" s="178">
        <v>630.01</v>
      </c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</row>
    <row r="727" spans="1:78" s="67" customFormat="1" ht="15.75" customHeight="1">
      <c r="A727" s="200">
        <v>8</v>
      </c>
      <c r="B727" s="299" t="s">
        <v>343</v>
      </c>
      <c r="C727" s="190">
        <v>2016</v>
      </c>
      <c r="D727" s="178">
        <v>630</v>
      </c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</row>
    <row r="728" spans="1:78" s="67" customFormat="1" ht="15.75" customHeight="1">
      <c r="A728" s="200">
        <v>9</v>
      </c>
      <c r="B728" s="299" t="s">
        <v>343</v>
      </c>
      <c r="C728" s="190">
        <v>2016</v>
      </c>
      <c r="D728" s="178">
        <v>630</v>
      </c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  <c r="BM728" s="78"/>
      <c r="BN728" s="78"/>
      <c r="BO728" s="78"/>
      <c r="BP728" s="78"/>
      <c r="BQ728" s="78"/>
      <c r="BR728" s="78"/>
      <c r="BS728" s="78"/>
      <c r="BT728" s="78"/>
      <c r="BU728" s="78"/>
      <c r="BV728" s="78"/>
      <c r="BW728" s="78"/>
      <c r="BX728" s="78"/>
      <c r="BY728" s="78"/>
      <c r="BZ728" s="78"/>
    </row>
    <row r="729" spans="1:78" s="67" customFormat="1" ht="15.75" customHeight="1">
      <c r="A729" s="200">
        <v>10</v>
      </c>
      <c r="B729" s="299" t="s">
        <v>344</v>
      </c>
      <c r="C729" s="190">
        <v>2016</v>
      </c>
      <c r="D729" s="178">
        <v>739</v>
      </c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  <c r="BK729" s="78"/>
      <c r="BL729" s="78"/>
      <c r="BM729" s="78"/>
      <c r="BN729" s="78"/>
      <c r="BO729" s="78"/>
      <c r="BP729" s="78"/>
      <c r="BQ729" s="78"/>
      <c r="BR729" s="78"/>
      <c r="BS729" s="78"/>
      <c r="BT729" s="78"/>
      <c r="BU729" s="78"/>
      <c r="BV729" s="78"/>
      <c r="BW729" s="78"/>
      <c r="BX729" s="78"/>
      <c r="BY729" s="78"/>
      <c r="BZ729" s="78"/>
    </row>
    <row r="730" spans="1:78" s="67" customFormat="1" ht="16.5" customHeight="1">
      <c r="A730" s="200">
        <v>11</v>
      </c>
      <c r="B730" s="299" t="s">
        <v>345</v>
      </c>
      <c r="C730" s="190">
        <v>2017</v>
      </c>
      <c r="D730" s="178">
        <v>2687.55</v>
      </c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  <c r="BK730" s="78"/>
      <c r="BL730" s="78"/>
      <c r="BM730" s="78"/>
      <c r="BN730" s="78"/>
      <c r="BO730" s="78"/>
      <c r="BP730" s="78"/>
      <c r="BQ730" s="78"/>
      <c r="BR730" s="78"/>
      <c r="BS730" s="78"/>
      <c r="BT730" s="78"/>
      <c r="BU730" s="78"/>
      <c r="BV730" s="78"/>
      <c r="BW730" s="78"/>
      <c r="BX730" s="78"/>
      <c r="BY730" s="78"/>
      <c r="BZ730" s="78"/>
    </row>
    <row r="731" spans="1:78" s="67" customFormat="1" ht="18" customHeight="1">
      <c r="A731" s="200">
        <v>12</v>
      </c>
      <c r="B731" s="299" t="s">
        <v>664</v>
      </c>
      <c r="C731" s="190">
        <v>2017</v>
      </c>
      <c r="D731" s="178">
        <v>613.77</v>
      </c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  <c r="BK731" s="78"/>
      <c r="BL731" s="78"/>
      <c r="BM731" s="78"/>
      <c r="BN731" s="78"/>
      <c r="BO731" s="78"/>
      <c r="BP731" s="78"/>
      <c r="BQ731" s="78"/>
      <c r="BR731" s="78"/>
      <c r="BS731" s="78"/>
      <c r="BT731" s="78"/>
      <c r="BU731" s="78"/>
      <c r="BV731" s="78"/>
      <c r="BW731" s="78"/>
      <c r="BX731" s="78"/>
      <c r="BY731" s="78"/>
      <c r="BZ731" s="78"/>
    </row>
    <row r="732" spans="1:78" s="67" customFormat="1" ht="15.75" customHeight="1">
      <c r="A732" s="200">
        <v>13</v>
      </c>
      <c r="B732" s="299" t="s">
        <v>665</v>
      </c>
      <c r="C732" s="190">
        <v>2018</v>
      </c>
      <c r="D732" s="178">
        <v>2843</v>
      </c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  <c r="BK732" s="78"/>
      <c r="BL732" s="78"/>
      <c r="BM732" s="78"/>
      <c r="BN732" s="78"/>
      <c r="BO732" s="78"/>
      <c r="BP732" s="78"/>
      <c r="BQ732" s="78"/>
      <c r="BR732" s="78"/>
      <c r="BS732" s="78"/>
      <c r="BT732" s="78"/>
      <c r="BU732" s="78"/>
      <c r="BV732" s="78"/>
      <c r="BW732" s="78"/>
      <c r="BX732" s="78"/>
      <c r="BY732" s="78"/>
      <c r="BZ732" s="78"/>
    </row>
    <row r="733" spans="1:78" s="67" customFormat="1" ht="28.5" customHeight="1">
      <c r="A733" s="200">
        <v>14</v>
      </c>
      <c r="B733" s="299" t="s">
        <v>666</v>
      </c>
      <c r="C733" s="190">
        <v>2018</v>
      </c>
      <c r="D733" s="178">
        <v>3471.06</v>
      </c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  <c r="BK733" s="78"/>
      <c r="BL733" s="78"/>
      <c r="BM733" s="78"/>
      <c r="BN733" s="78"/>
      <c r="BO733" s="78"/>
      <c r="BP733" s="78"/>
      <c r="BQ733" s="78"/>
      <c r="BR733" s="78"/>
      <c r="BS733" s="78"/>
      <c r="BT733" s="78"/>
      <c r="BU733" s="78"/>
      <c r="BV733" s="78"/>
      <c r="BW733" s="78"/>
      <c r="BX733" s="78"/>
      <c r="BY733" s="78"/>
      <c r="BZ733" s="78"/>
    </row>
    <row r="734" spans="1:78" s="67" customFormat="1" ht="23.25" customHeight="1">
      <c r="A734" s="200">
        <v>15</v>
      </c>
      <c r="B734" s="299" t="s">
        <v>667</v>
      </c>
      <c r="C734" s="190">
        <v>2018</v>
      </c>
      <c r="D734" s="178">
        <v>977.85</v>
      </c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  <c r="BK734" s="78"/>
      <c r="BL734" s="78"/>
      <c r="BM734" s="78"/>
      <c r="BN734" s="78"/>
      <c r="BO734" s="78"/>
      <c r="BP734" s="78"/>
      <c r="BQ734" s="78"/>
      <c r="BR734" s="78"/>
      <c r="BS734" s="78"/>
      <c r="BT734" s="78"/>
      <c r="BU734" s="78"/>
      <c r="BV734" s="78"/>
      <c r="BW734" s="78"/>
      <c r="BX734" s="78"/>
      <c r="BY734" s="78"/>
      <c r="BZ734" s="78"/>
    </row>
    <row r="735" spans="1:78" s="67" customFormat="1" ht="31.5" customHeight="1" thickBot="1">
      <c r="A735" s="200">
        <v>16</v>
      </c>
      <c r="B735" s="299" t="s">
        <v>887</v>
      </c>
      <c r="C735" s="190">
        <v>2019</v>
      </c>
      <c r="D735" s="178">
        <v>4226.28</v>
      </c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  <c r="BK735" s="78"/>
      <c r="BL735" s="78"/>
      <c r="BM735" s="78"/>
      <c r="BN735" s="78"/>
      <c r="BO735" s="78"/>
      <c r="BP735" s="78"/>
      <c r="BQ735" s="78"/>
      <c r="BR735" s="78"/>
      <c r="BS735" s="78"/>
      <c r="BT735" s="78"/>
      <c r="BU735" s="78"/>
      <c r="BV735" s="78"/>
      <c r="BW735" s="78"/>
      <c r="BX735" s="78"/>
      <c r="BY735" s="78"/>
      <c r="BZ735" s="78"/>
    </row>
    <row r="736" spans="1:78" s="67" customFormat="1" ht="18" customHeight="1" thickBot="1">
      <c r="A736" s="443" t="s">
        <v>66</v>
      </c>
      <c r="B736" s="444"/>
      <c r="C736" s="104"/>
      <c r="D736" s="86">
        <f>SUM(D720:D735)</f>
        <v>29009.54</v>
      </c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  <c r="BK736" s="78"/>
      <c r="BL736" s="78"/>
      <c r="BM736" s="78"/>
      <c r="BN736" s="78"/>
      <c r="BO736" s="78"/>
      <c r="BP736" s="78"/>
      <c r="BQ736" s="78"/>
      <c r="BR736" s="78"/>
      <c r="BS736" s="78"/>
      <c r="BT736" s="78"/>
      <c r="BU736" s="78"/>
      <c r="BV736" s="78"/>
      <c r="BW736" s="78"/>
      <c r="BX736" s="78"/>
      <c r="BY736" s="78"/>
      <c r="BZ736" s="78"/>
    </row>
    <row r="737" spans="1:78" s="67" customFormat="1" ht="21" customHeight="1" thickBot="1">
      <c r="A737" s="449" t="s">
        <v>270</v>
      </c>
      <c r="B737" s="450"/>
      <c r="C737" s="450"/>
      <c r="D737" s="451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</row>
    <row r="738" spans="1:78" s="67" customFormat="1" ht="12.75">
      <c r="A738" s="199">
        <v>1</v>
      </c>
      <c r="B738" s="42" t="s">
        <v>220</v>
      </c>
      <c r="C738" s="37">
        <v>2015</v>
      </c>
      <c r="D738" s="51">
        <v>1886</v>
      </c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  <c r="BK738" s="78"/>
      <c r="BL738" s="78"/>
      <c r="BM738" s="78"/>
      <c r="BN738" s="78"/>
      <c r="BO738" s="78"/>
      <c r="BP738" s="78"/>
      <c r="BQ738" s="78"/>
      <c r="BR738" s="78"/>
      <c r="BS738" s="78"/>
      <c r="BT738" s="78"/>
      <c r="BU738" s="78"/>
      <c r="BV738" s="78"/>
      <c r="BW738" s="78"/>
      <c r="BX738" s="78"/>
      <c r="BY738" s="78"/>
      <c r="BZ738" s="78"/>
    </row>
    <row r="739" spans="1:78" s="67" customFormat="1" ht="12.75">
      <c r="A739" s="200">
        <v>2</v>
      </c>
      <c r="B739" s="42" t="s">
        <v>271</v>
      </c>
      <c r="C739" s="37">
        <v>2015</v>
      </c>
      <c r="D739" s="51">
        <v>681.12</v>
      </c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</row>
    <row r="740" spans="1:78" s="67" customFormat="1" ht="12.75">
      <c r="A740" s="199">
        <v>3</v>
      </c>
      <c r="B740" s="42" t="s">
        <v>220</v>
      </c>
      <c r="C740" s="37">
        <v>2016</v>
      </c>
      <c r="D740" s="51">
        <v>1655.13</v>
      </c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</row>
    <row r="741" spans="1:78" s="67" customFormat="1" ht="12.75">
      <c r="A741" s="200">
        <v>4</v>
      </c>
      <c r="B741" s="42" t="s">
        <v>299</v>
      </c>
      <c r="C741" s="37">
        <v>2016</v>
      </c>
      <c r="D741" s="51">
        <v>2295</v>
      </c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</row>
    <row r="742" spans="1:78" s="67" customFormat="1" ht="12.75">
      <c r="A742" s="199">
        <v>5</v>
      </c>
      <c r="B742" s="42" t="s">
        <v>299</v>
      </c>
      <c r="C742" s="37">
        <v>2016</v>
      </c>
      <c r="D742" s="51">
        <v>2295</v>
      </c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</row>
    <row r="743" spans="1:78" s="67" customFormat="1" ht="12.75">
      <c r="A743" s="200">
        <v>6</v>
      </c>
      <c r="B743" s="42" t="s">
        <v>299</v>
      </c>
      <c r="C743" s="37">
        <v>2016</v>
      </c>
      <c r="D743" s="51">
        <v>2350</v>
      </c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  <c r="BK743" s="78"/>
      <c r="BL743" s="78"/>
      <c r="BM743" s="78"/>
      <c r="BN743" s="78"/>
      <c r="BO743" s="78"/>
      <c r="BP743" s="78"/>
      <c r="BQ743" s="78"/>
      <c r="BR743" s="78"/>
      <c r="BS743" s="78"/>
      <c r="BT743" s="78"/>
      <c r="BU743" s="78"/>
      <c r="BV743" s="78"/>
      <c r="BW743" s="78"/>
      <c r="BX743" s="78"/>
      <c r="BY743" s="78"/>
      <c r="BZ743" s="78"/>
    </row>
    <row r="744" spans="1:78" s="67" customFormat="1" ht="14.25" customHeight="1">
      <c r="A744" s="199">
        <v>7</v>
      </c>
      <c r="B744" s="42" t="s">
        <v>336</v>
      </c>
      <c r="C744" s="37">
        <v>2017</v>
      </c>
      <c r="D744" s="51">
        <v>1586.7</v>
      </c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  <c r="BK744" s="78"/>
      <c r="BL744" s="78"/>
      <c r="BM744" s="78"/>
      <c r="BN744" s="78"/>
      <c r="BO744" s="78"/>
      <c r="BP744" s="78"/>
      <c r="BQ744" s="78"/>
      <c r="BR744" s="78"/>
      <c r="BS744" s="78"/>
      <c r="BT744" s="78"/>
      <c r="BU744" s="78"/>
      <c r="BV744" s="78"/>
      <c r="BW744" s="78"/>
      <c r="BX744" s="78"/>
      <c r="BY744" s="78"/>
      <c r="BZ744" s="78"/>
    </row>
    <row r="745" spans="1:78" s="67" customFormat="1" ht="14.25" customHeight="1">
      <c r="A745" s="200">
        <v>8</v>
      </c>
      <c r="B745" s="42" t="s">
        <v>337</v>
      </c>
      <c r="C745" s="37">
        <v>2017</v>
      </c>
      <c r="D745" s="51">
        <v>590.4</v>
      </c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  <c r="BK745" s="78"/>
      <c r="BL745" s="78"/>
      <c r="BM745" s="78"/>
      <c r="BN745" s="78"/>
      <c r="BO745" s="78"/>
      <c r="BP745" s="78"/>
      <c r="BQ745" s="78"/>
      <c r="BR745" s="78"/>
      <c r="BS745" s="78"/>
      <c r="BT745" s="78"/>
      <c r="BU745" s="78"/>
      <c r="BV745" s="78"/>
      <c r="BW745" s="78"/>
      <c r="BX745" s="78"/>
      <c r="BY745" s="78"/>
      <c r="BZ745" s="78"/>
    </row>
    <row r="746" spans="1:78" s="67" customFormat="1" ht="14.25" customHeight="1">
      <c r="A746" s="199">
        <v>9</v>
      </c>
      <c r="B746" s="42" t="s">
        <v>337</v>
      </c>
      <c r="C746" s="37">
        <v>2017</v>
      </c>
      <c r="D746" s="51">
        <v>590.4</v>
      </c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  <c r="BK746" s="78"/>
      <c r="BL746" s="78"/>
      <c r="BM746" s="78"/>
      <c r="BN746" s="78"/>
      <c r="BO746" s="78"/>
      <c r="BP746" s="78"/>
      <c r="BQ746" s="78"/>
      <c r="BR746" s="78"/>
      <c r="BS746" s="78"/>
      <c r="BT746" s="78"/>
      <c r="BU746" s="78"/>
      <c r="BV746" s="78"/>
      <c r="BW746" s="78"/>
      <c r="BX746" s="78"/>
      <c r="BY746" s="78"/>
      <c r="BZ746" s="78"/>
    </row>
    <row r="747" spans="1:78" s="67" customFormat="1" ht="14.25" customHeight="1" thickBot="1">
      <c r="A747" s="200">
        <v>10</v>
      </c>
      <c r="B747" s="125" t="s">
        <v>917</v>
      </c>
      <c r="C747" s="37">
        <v>2019</v>
      </c>
      <c r="D747" s="51">
        <v>2529</v>
      </c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  <c r="BK747" s="78"/>
      <c r="BL747" s="78"/>
      <c r="BM747" s="78"/>
      <c r="BN747" s="78"/>
      <c r="BO747" s="78"/>
      <c r="BP747" s="78"/>
      <c r="BQ747" s="78"/>
      <c r="BR747" s="78"/>
      <c r="BS747" s="78"/>
      <c r="BT747" s="78"/>
      <c r="BU747" s="78"/>
      <c r="BV747" s="78"/>
      <c r="BW747" s="78"/>
      <c r="BX747" s="78"/>
      <c r="BY747" s="78"/>
      <c r="BZ747" s="78"/>
    </row>
    <row r="748" spans="1:78" s="67" customFormat="1" ht="18" customHeight="1" thickBot="1">
      <c r="A748" s="443" t="s">
        <v>66</v>
      </c>
      <c r="B748" s="444"/>
      <c r="C748" s="104"/>
      <c r="D748" s="86">
        <f>SUM(D738:D747)</f>
        <v>16458.75</v>
      </c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  <c r="BM748" s="78"/>
      <c r="BN748" s="78"/>
      <c r="BO748" s="78"/>
      <c r="BP748" s="78"/>
      <c r="BQ748" s="78"/>
      <c r="BR748" s="78"/>
      <c r="BS748" s="78"/>
      <c r="BT748" s="78"/>
      <c r="BU748" s="78"/>
      <c r="BV748" s="78"/>
      <c r="BW748" s="78"/>
      <c r="BX748" s="78"/>
      <c r="BY748" s="78"/>
      <c r="BZ748" s="78"/>
    </row>
    <row r="749" spans="1:78" s="67" customFormat="1" ht="21" customHeight="1" thickBot="1">
      <c r="A749" s="449" t="s">
        <v>272</v>
      </c>
      <c r="B749" s="450"/>
      <c r="C749" s="450"/>
      <c r="D749" s="451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  <c r="BK749" s="78"/>
      <c r="BL749" s="78"/>
      <c r="BM749" s="78"/>
      <c r="BN749" s="78"/>
      <c r="BO749" s="78"/>
      <c r="BP749" s="78"/>
      <c r="BQ749" s="78"/>
      <c r="BR749" s="78"/>
      <c r="BS749" s="78"/>
      <c r="BT749" s="78"/>
      <c r="BU749" s="78"/>
      <c r="BV749" s="78"/>
      <c r="BW749" s="78"/>
      <c r="BX749" s="78"/>
      <c r="BY749" s="78"/>
      <c r="BZ749" s="78"/>
    </row>
    <row r="750" spans="1:78" s="67" customFormat="1" ht="12.75">
      <c r="A750" s="200">
        <v>1</v>
      </c>
      <c r="B750" s="114" t="s">
        <v>572</v>
      </c>
      <c r="C750" s="113">
        <v>2015</v>
      </c>
      <c r="D750" s="185">
        <v>857.31</v>
      </c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  <c r="BK750" s="78"/>
      <c r="BL750" s="78"/>
      <c r="BM750" s="78"/>
      <c r="BN750" s="78"/>
      <c r="BO750" s="78"/>
      <c r="BP750" s="78"/>
      <c r="BQ750" s="78"/>
      <c r="BR750" s="78"/>
      <c r="BS750" s="78"/>
      <c r="BT750" s="78"/>
      <c r="BU750" s="78"/>
      <c r="BV750" s="78"/>
      <c r="BW750" s="78"/>
      <c r="BX750" s="78"/>
      <c r="BY750" s="78"/>
      <c r="BZ750" s="78"/>
    </row>
    <row r="751" spans="1:78" s="67" customFormat="1" ht="15.75" customHeight="1">
      <c r="A751" s="200">
        <v>2</v>
      </c>
      <c r="B751" s="114" t="s">
        <v>574</v>
      </c>
      <c r="C751" s="113">
        <v>2015</v>
      </c>
      <c r="D751" s="185">
        <v>799.5</v>
      </c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  <c r="BK751" s="78"/>
      <c r="BL751" s="78"/>
      <c r="BM751" s="78"/>
      <c r="BN751" s="78"/>
      <c r="BO751" s="78"/>
      <c r="BP751" s="78"/>
      <c r="BQ751" s="78"/>
      <c r="BR751" s="78"/>
      <c r="BS751" s="78"/>
      <c r="BT751" s="78"/>
      <c r="BU751" s="78"/>
      <c r="BV751" s="78"/>
      <c r="BW751" s="78"/>
      <c r="BX751" s="78"/>
      <c r="BY751" s="78"/>
      <c r="BZ751" s="78"/>
    </row>
    <row r="752" spans="1:78" s="67" customFormat="1" ht="15.75" customHeight="1">
      <c r="A752" s="200">
        <v>3</v>
      </c>
      <c r="B752" s="114" t="s">
        <v>574</v>
      </c>
      <c r="C752" s="113">
        <v>2015</v>
      </c>
      <c r="D752" s="185">
        <v>799.5</v>
      </c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  <c r="BK752" s="78"/>
      <c r="BL752" s="78"/>
      <c r="BM752" s="78"/>
      <c r="BN752" s="78"/>
      <c r="BO752" s="78"/>
      <c r="BP752" s="78"/>
      <c r="BQ752" s="78"/>
      <c r="BR752" s="78"/>
      <c r="BS752" s="78"/>
      <c r="BT752" s="78"/>
      <c r="BU752" s="78"/>
      <c r="BV752" s="78"/>
      <c r="BW752" s="78"/>
      <c r="BX752" s="78"/>
      <c r="BY752" s="78"/>
      <c r="BZ752" s="78"/>
    </row>
    <row r="753" spans="1:78" s="67" customFormat="1" ht="15.75" customHeight="1">
      <c r="A753" s="200">
        <v>4</v>
      </c>
      <c r="B753" s="114" t="s">
        <v>416</v>
      </c>
      <c r="C753" s="113">
        <v>2015</v>
      </c>
      <c r="D753" s="185">
        <v>2600</v>
      </c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  <c r="BK753" s="78"/>
      <c r="BL753" s="78"/>
      <c r="BM753" s="78"/>
      <c r="BN753" s="78"/>
      <c r="BO753" s="78"/>
      <c r="BP753" s="78"/>
      <c r="BQ753" s="78"/>
      <c r="BR753" s="78"/>
      <c r="BS753" s="78"/>
      <c r="BT753" s="78"/>
      <c r="BU753" s="78"/>
      <c r="BV753" s="78"/>
      <c r="BW753" s="78"/>
      <c r="BX753" s="78"/>
      <c r="BY753" s="78"/>
      <c r="BZ753" s="78"/>
    </row>
    <row r="754" spans="1:78" s="67" customFormat="1" ht="15.75" customHeight="1">
      <c r="A754" s="200">
        <v>5</v>
      </c>
      <c r="B754" s="114" t="s">
        <v>575</v>
      </c>
      <c r="C754" s="113">
        <v>2015</v>
      </c>
      <c r="D754" s="185">
        <v>3900</v>
      </c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  <c r="BK754" s="78"/>
      <c r="BL754" s="78"/>
      <c r="BM754" s="78"/>
      <c r="BN754" s="78"/>
      <c r="BO754" s="78"/>
      <c r="BP754" s="78"/>
      <c r="BQ754" s="78"/>
      <c r="BR754" s="78"/>
      <c r="BS754" s="78"/>
      <c r="BT754" s="78"/>
      <c r="BU754" s="78"/>
      <c r="BV754" s="78"/>
      <c r="BW754" s="78"/>
      <c r="BX754" s="78"/>
      <c r="BY754" s="78"/>
      <c r="BZ754" s="78"/>
    </row>
    <row r="755" spans="1:78" s="67" customFormat="1" ht="15.75" customHeight="1">
      <c r="A755" s="200">
        <v>6</v>
      </c>
      <c r="B755" s="114" t="s">
        <v>576</v>
      </c>
      <c r="C755" s="113">
        <v>2015</v>
      </c>
      <c r="D755" s="185">
        <v>2999.99</v>
      </c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</row>
    <row r="756" spans="1:78" s="67" customFormat="1" ht="15.75" customHeight="1">
      <c r="A756" s="200">
        <v>7</v>
      </c>
      <c r="B756" s="114" t="s">
        <v>577</v>
      </c>
      <c r="C756" s="113">
        <v>2016</v>
      </c>
      <c r="D756" s="185">
        <v>338.89</v>
      </c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</row>
    <row r="757" spans="1:78" s="67" customFormat="1" ht="15.75" customHeight="1">
      <c r="A757" s="200">
        <v>8</v>
      </c>
      <c r="B757" s="114" t="s">
        <v>577</v>
      </c>
      <c r="C757" s="113">
        <v>2016</v>
      </c>
      <c r="D757" s="185">
        <v>328.89</v>
      </c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</row>
    <row r="758" spans="1:78" s="67" customFormat="1" ht="15.75" customHeight="1">
      <c r="A758" s="200">
        <v>9</v>
      </c>
      <c r="B758" s="114" t="s">
        <v>578</v>
      </c>
      <c r="C758" s="113">
        <v>2016</v>
      </c>
      <c r="D758" s="185">
        <v>2499</v>
      </c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</row>
    <row r="759" spans="1:78" s="67" customFormat="1" ht="15.75" customHeight="1">
      <c r="A759" s="200">
        <v>10</v>
      </c>
      <c r="B759" s="114" t="s">
        <v>579</v>
      </c>
      <c r="C759" s="113">
        <v>2016</v>
      </c>
      <c r="D759" s="185">
        <v>2259</v>
      </c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</row>
    <row r="760" spans="1:78" s="67" customFormat="1" ht="15.75" customHeight="1">
      <c r="A760" s="200">
        <v>11</v>
      </c>
      <c r="B760" s="114" t="s">
        <v>579</v>
      </c>
      <c r="C760" s="113">
        <v>2016</v>
      </c>
      <c r="D760" s="185">
        <v>2259</v>
      </c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</row>
    <row r="761" spans="1:78" s="67" customFormat="1" ht="15.75" customHeight="1">
      <c r="A761" s="200">
        <v>12</v>
      </c>
      <c r="B761" s="114" t="s">
        <v>580</v>
      </c>
      <c r="C761" s="113">
        <v>2016</v>
      </c>
      <c r="D761" s="185">
        <v>1599</v>
      </c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</row>
    <row r="762" spans="1:78" s="67" customFormat="1" ht="15.75" customHeight="1">
      <c r="A762" s="200">
        <v>13</v>
      </c>
      <c r="B762" s="114" t="s">
        <v>581</v>
      </c>
      <c r="C762" s="113">
        <v>2016</v>
      </c>
      <c r="D762" s="185">
        <v>2828.99</v>
      </c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</row>
    <row r="763" spans="1:78" s="67" customFormat="1" ht="15.75" customHeight="1">
      <c r="A763" s="200">
        <v>14</v>
      </c>
      <c r="B763" s="114" t="s">
        <v>581</v>
      </c>
      <c r="C763" s="113">
        <v>2016</v>
      </c>
      <c r="D763" s="185">
        <v>2828.99</v>
      </c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</row>
    <row r="764" spans="1:78" s="67" customFormat="1" ht="15.75" customHeight="1">
      <c r="A764" s="200">
        <v>15</v>
      </c>
      <c r="B764" s="114" t="s">
        <v>582</v>
      </c>
      <c r="C764" s="113">
        <v>2017</v>
      </c>
      <c r="D764" s="185">
        <v>1598.99</v>
      </c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</row>
    <row r="765" spans="1:78" s="67" customFormat="1" ht="15.75" customHeight="1">
      <c r="A765" s="200">
        <v>16</v>
      </c>
      <c r="B765" s="114" t="s">
        <v>582</v>
      </c>
      <c r="C765" s="113">
        <v>2017</v>
      </c>
      <c r="D765" s="185">
        <v>1598.99</v>
      </c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</row>
    <row r="766" spans="1:78" s="67" customFormat="1" ht="15.75" customHeight="1">
      <c r="A766" s="200">
        <v>17</v>
      </c>
      <c r="B766" s="114" t="s">
        <v>583</v>
      </c>
      <c r="C766" s="113">
        <v>2017</v>
      </c>
      <c r="D766" s="185">
        <v>385</v>
      </c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  <c r="BK766" s="78"/>
      <c r="BL766" s="78"/>
      <c r="BM766" s="78"/>
      <c r="BN766" s="78"/>
      <c r="BO766" s="78"/>
      <c r="BP766" s="78"/>
      <c r="BQ766" s="78"/>
      <c r="BR766" s="78"/>
      <c r="BS766" s="78"/>
      <c r="BT766" s="78"/>
      <c r="BU766" s="78"/>
      <c r="BV766" s="78"/>
      <c r="BW766" s="78"/>
      <c r="BX766" s="78"/>
      <c r="BY766" s="78"/>
      <c r="BZ766" s="78"/>
    </row>
    <row r="767" spans="1:78" s="67" customFormat="1" ht="15.75" customHeight="1">
      <c r="A767" s="200">
        <v>18</v>
      </c>
      <c r="B767" s="114" t="s">
        <v>584</v>
      </c>
      <c r="C767" s="113">
        <v>2017</v>
      </c>
      <c r="D767" s="185">
        <v>2498.98</v>
      </c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  <c r="BK767" s="78"/>
      <c r="BL767" s="78"/>
      <c r="BM767" s="78"/>
      <c r="BN767" s="78"/>
      <c r="BO767" s="78"/>
      <c r="BP767" s="78"/>
      <c r="BQ767" s="78"/>
      <c r="BR767" s="78"/>
      <c r="BS767" s="78"/>
      <c r="BT767" s="78"/>
      <c r="BU767" s="78"/>
      <c r="BV767" s="78"/>
      <c r="BW767" s="78"/>
      <c r="BX767" s="78"/>
      <c r="BY767" s="78"/>
      <c r="BZ767" s="78"/>
    </row>
    <row r="768" spans="1:78" s="67" customFormat="1" ht="15.75" customHeight="1">
      <c r="A768" s="200">
        <v>19</v>
      </c>
      <c r="B768" s="114" t="s">
        <v>585</v>
      </c>
      <c r="C768" s="113">
        <v>2018</v>
      </c>
      <c r="D768" s="185">
        <v>2469</v>
      </c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78"/>
      <c r="BQ768" s="78"/>
      <c r="BR768" s="78"/>
      <c r="BS768" s="78"/>
      <c r="BT768" s="78"/>
      <c r="BU768" s="78"/>
      <c r="BV768" s="78"/>
      <c r="BW768" s="78"/>
      <c r="BX768" s="78"/>
      <c r="BY768" s="78"/>
      <c r="BZ768" s="78"/>
    </row>
    <row r="769" spans="1:78" s="67" customFormat="1" ht="15.75" customHeight="1">
      <c r="A769" s="200">
        <v>20</v>
      </c>
      <c r="B769" s="114" t="s">
        <v>586</v>
      </c>
      <c r="C769" s="113">
        <v>2015</v>
      </c>
      <c r="D769" s="185">
        <v>1599</v>
      </c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  <c r="BK769" s="78"/>
      <c r="BL769" s="78"/>
      <c r="BM769" s="78"/>
      <c r="BN769" s="78"/>
      <c r="BO769" s="78"/>
      <c r="BP769" s="78"/>
      <c r="BQ769" s="78"/>
      <c r="BR769" s="78"/>
      <c r="BS769" s="78"/>
      <c r="BT769" s="78"/>
      <c r="BU769" s="78"/>
      <c r="BV769" s="78"/>
      <c r="BW769" s="78"/>
      <c r="BX769" s="78"/>
      <c r="BY769" s="78"/>
      <c r="BZ769" s="78"/>
    </row>
    <row r="770" spans="1:78" s="67" customFormat="1" ht="15.75" customHeight="1">
      <c r="A770" s="200">
        <v>21</v>
      </c>
      <c r="B770" s="114" t="s">
        <v>586</v>
      </c>
      <c r="C770" s="113">
        <v>2015</v>
      </c>
      <c r="D770" s="185">
        <v>1599</v>
      </c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  <c r="BK770" s="78"/>
      <c r="BL770" s="78"/>
      <c r="BM770" s="78"/>
      <c r="BN770" s="78"/>
      <c r="BO770" s="78"/>
      <c r="BP770" s="78"/>
      <c r="BQ770" s="78"/>
      <c r="BR770" s="78"/>
      <c r="BS770" s="78"/>
      <c r="BT770" s="78"/>
      <c r="BU770" s="78"/>
      <c r="BV770" s="78"/>
      <c r="BW770" s="78"/>
      <c r="BX770" s="78"/>
      <c r="BY770" s="78"/>
      <c r="BZ770" s="78"/>
    </row>
    <row r="771" spans="1:78" s="67" customFormat="1" ht="15.75" customHeight="1">
      <c r="A771" s="200">
        <v>22</v>
      </c>
      <c r="B771" s="114" t="s">
        <v>586</v>
      </c>
      <c r="C771" s="113">
        <v>2015</v>
      </c>
      <c r="D771" s="185">
        <v>1599</v>
      </c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</row>
    <row r="772" spans="1:78" s="67" customFormat="1" ht="15.75" customHeight="1">
      <c r="A772" s="200">
        <v>23</v>
      </c>
      <c r="B772" s="114" t="s">
        <v>586</v>
      </c>
      <c r="C772" s="113">
        <v>2015</v>
      </c>
      <c r="D772" s="185">
        <v>1599</v>
      </c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  <c r="BK772" s="78"/>
      <c r="BL772" s="78"/>
      <c r="BM772" s="78"/>
      <c r="BN772" s="78"/>
      <c r="BO772" s="78"/>
      <c r="BP772" s="78"/>
      <c r="BQ772" s="78"/>
      <c r="BR772" s="78"/>
      <c r="BS772" s="78"/>
      <c r="BT772" s="78"/>
      <c r="BU772" s="78"/>
      <c r="BV772" s="78"/>
      <c r="BW772" s="78"/>
      <c r="BX772" s="78"/>
      <c r="BY772" s="78"/>
      <c r="BZ772" s="78"/>
    </row>
    <row r="773" spans="1:78" s="67" customFormat="1" ht="15.75" customHeight="1">
      <c r="A773" s="200">
        <v>24</v>
      </c>
      <c r="B773" s="114" t="s">
        <v>586</v>
      </c>
      <c r="C773" s="113">
        <v>2015</v>
      </c>
      <c r="D773" s="185">
        <v>1599</v>
      </c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  <c r="BK773" s="78"/>
      <c r="BL773" s="78"/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/>
    </row>
    <row r="774" spans="1:78" s="67" customFormat="1" ht="15.75" customHeight="1">
      <c r="A774" s="200">
        <v>25</v>
      </c>
      <c r="B774" s="114" t="s">
        <v>586</v>
      </c>
      <c r="C774" s="113">
        <v>2015</v>
      </c>
      <c r="D774" s="185">
        <v>1599</v>
      </c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  <c r="BM774" s="78"/>
      <c r="BN774" s="78"/>
      <c r="BO774" s="78"/>
      <c r="BP774" s="78"/>
      <c r="BQ774" s="78"/>
      <c r="BR774" s="78"/>
      <c r="BS774" s="78"/>
      <c r="BT774" s="78"/>
      <c r="BU774" s="78"/>
      <c r="BV774" s="78"/>
      <c r="BW774" s="78"/>
      <c r="BX774" s="78"/>
      <c r="BY774" s="78"/>
      <c r="BZ774" s="78"/>
    </row>
    <row r="775" spans="1:78" s="67" customFormat="1" ht="15.75" customHeight="1">
      <c r="A775" s="200">
        <v>26</v>
      </c>
      <c r="B775" s="114" t="s">
        <v>586</v>
      </c>
      <c r="C775" s="113">
        <v>2015</v>
      </c>
      <c r="D775" s="185">
        <v>1599</v>
      </c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  <c r="BK775" s="78"/>
      <c r="BL775" s="78"/>
      <c r="BM775" s="78"/>
      <c r="BN775" s="78"/>
      <c r="BO775" s="78"/>
      <c r="BP775" s="78"/>
      <c r="BQ775" s="78"/>
      <c r="BR775" s="78"/>
      <c r="BS775" s="78"/>
      <c r="BT775" s="78"/>
      <c r="BU775" s="78"/>
      <c r="BV775" s="78"/>
      <c r="BW775" s="78"/>
      <c r="BX775" s="78"/>
      <c r="BY775" s="78"/>
      <c r="BZ775" s="78"/>
    </row>
    <row r="776" spans="1:78" s="67" customFormat="1" ht="15.75" customHeight="1">
      <c r="A776" s="200">
        <v>27</v>
      </c>
      <c r="B776" s="114" t="s">
        <v>586</v>
      </c>
      <c r="C776" s="113">
        <v>2015</v>
      </c>
      <c r="D776" s="185">
        <v>1599</v>
      </c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  <c r="BK776" s="78"/>
      <c r="BL776" s="78"/>
      <c r="BM776" s="78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</row>
    <row r="777" spans="1:78" s="67" customFormat="1" ht="15.75" customHeight="1">
      <c r="A777" s="200">
        <v>28</v>
      </c>
      <c r="B777" s="114" t="s">
        <v>586</v>
      </c>
      <c r="C777" s="113">
        <v>2015</v>
      </c>
      <c r="D777" s="185">
        <v>1599</v>
      </c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</row>
    <row r="778" spans="1:78" s="67" customFormat="1" ht="15.75" customHeight="1">
      <c r="A778" s="200">
        <v>29</v>
      </c>
      <c r="B778" s="114" t="s">
        <v>586</v>
      </c>
      <c r="C778" s="113">
        <v>2015</v>
      </c>
      <c r="D778" s="185">
        <v>1599</v>
      </c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  <c r="BK778" s="78"/>
      <c r="BL778" s="78"/>
      <c r="BM778" s="78"/>
      <c r="BN778" s="78"/>
      <c r="BO778" s="78"/>
      <c r="BP778" s="78"/>
      <c r="BQ778" s="78"/>
      <c r="BR778" s="78"/>
      <c r="BS778" s="78"/>
      <c r="BT778" s="78"/>
      <c r="BU778" s="78"/>
      <c r="BV778" s="78"/>
      <c r="BW778" s="78"/>
      <c r="BX778" s="78"/>
      <c r="BY778" s="78"/>
      <c r="BZ778" s="78"/>
    </row>
    <row r="779" spans="1:78" s="67" customFormat="1" ht="15.75" customHeight="1">
      <c r="A779" s="200">
        <v>30</v>
      </c>
      <c r="B779" s="114" t="s">
        <v>587</v>
      </c>
      <c r="C779" s="113">
        <v>2015</v>
      </c>
      <c r="D779" s="185">
        <v>1895</v>
      </c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</row>
    <row r="780" spans="1:78" s="67" customFormat="1" ht="15.75" customHeight="1">
      <c r="A780" s="200">
        <v>31</v>
      </c>
      <c r="B780" s="114" t="s">
        <v>587</v>
      </c>
      <c r="C780" s="113">
        <v>2015</v>
      </c>
      <c r="D780" s="185">
        <v>1895</v>
      </c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  <c r="BK780" s="78"/>
      <c r="BL780" s="78"/>
      <c r="BM780" s="78"/>
      <c r="BN780" s="78"/>
      <c r="BO780" s="78"/>
      <c r="BP780" s="78"/>
      <c r="BQ780" s="78"/>
      <c r="BR780" s="78"/>
      <c r="BS780" s="78"/>
      <c r="BT780" s="78"/>
      <c r="BU780" s="78"/>
      <c r="BV780" s="78"/>
      <c r="BW780" s="78"/>
      <c r="BX780" s="78"/>
      <c r="BY780" s="78"/>
      <c r="BZ780" s="78"/>
    </row>
    <row r="781" spans="1:78" s="67" customFormat="1" ht="15.75" customHeight="1">
      <c r="A781" s="200">
        <v>32</v>
      </c>
      <c r="B781" s="114" t="s">
        <v>588</v>
      </c>
      <c r="C781" s="113">
        <v>2018</v>
      </c>
      <c r="D781" s="185">
        <v>659</v>
      </c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  <c r="BK781" s="78"/>
      <c r="BL781" s="78"/>
      <c r="BM781" s="78"/>
      <c r="BN781" s="78"/>
      <c r="BO781" s="78"/>
      <c r="BP781" s="78"/>
      <c r="BQ781" s="78"/>
      <c r="BR781" s="78"/>
      <c r="BS781" s="78"/>
      <c r="BT781" s="78"/>
      <c r="BU781" s="78"/>
      <c r="BV781" s="78"/>
      <c r="BW781" s="78"/>
      <c r="BX781" s="78"/>
      <c r="BY781" s="78"/>
      <c r="BZ781" s="78"/>
    </row>
    <row r="782" spans="1:78" s="67" customFormat="1" ht="15.75" customHeight="1">
      <c r="A782" s="200">
        <v>33</v>
      </c>
      <c r="B782" s="114" t="s">
        <v>588</v>
      </c>
      <c r="C782" s="113">
        <v>2018</v>
      </c>
      <c r="D782" s="185">
        <v>659</v>
      </c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  <c r="BK782" s="78"/>
      <c r="BL782" s="78"/>
      <c r="BM782" s="78"/>
      <c r="BN782" s="78"/>
      <c r="BO782" s="78"/>
      <c r="BP782" s="78"/>
      <c r="BQ782" s="78"/>
      <c r="BR782" s="78"/>
      <c r="BS782" s="78"/>
      <c r="BT782" s="78"/>
      <c r="BU782" s="78"/>
      <c r="BV782" s="78"/>
      <c r="BW782" s="78"/>
      <c r="BX782" s="78"/>
      <c r="BY782" s="78"/>
      <c r="BZ782" s="78"/>
    </row>
    <row r="783" spans="1:78" s="67" customFormat="1" ht="15.75" customHeight="1">
      <c r="A783" s="200">
        <v>34</v>
      </c>
      <c r="B783" s="114" t="s">
        <v>588</v>
      </c>
      <c r="C783" s="113">
        <v>2018</v>
      </c>
      <c r="D783" s="185">
        <v>659</v>
      </c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</row>
    <row r="784" spans="1:78" s="67" customFormat="1" ht="15.75" customHeight="1">
      <c r="A784" s="200">
        <v>35</v>
      </c>
      <c r="B784" s="114" t="s">
        <v>588</v>
      </c>
      <c r="C784" s="113">
        <v>2018</v>
      </c>
      <c r="D784" s="185">
        <v>659</v>
      </c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  <c r="BK784" s="78"/>
      <c r="BL784" s="78"/>
      <c r="BM784" s="78"/>
      <c r="BN784" s="78"/>
      <c r="BO784" s="78"/>
      <c r="BP784" s="78"/>
      <c r="BQ784" s="78"/>
      <c r="BR784" s="78"/>
      <c r="BS784" s="78"/>
      <c r="BT784" s="78"/>
      <c r="BU784" s="78"/>
      <c r="BV784" s="78"/>
      <c r="BW784" s="78"/>
      <c r="BX784" s="78"/>
      <c r="BY784" s="78"/>
      <c r="BZ784" s="78"/>
    </row>
    <row r="785" spans="1:78" s="67" customFormat="1" ht="15.75" customHeight="1">
      <c r="A785" s="200">
        <v>36</v>
      </c>
      <c r="B785" s="114" t="s">
        <v>777</v>
      </c>
      <c r="C785" s="113">
        <v>2019</v>
      </c>
      <c r="D785" s="185">
        <v>316.26</v>
      </c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  <c r="BK785" s="78"/>
      <c r="BL785" s="78"/>
      <c r="BM785" s="78"/>
      <c r="BN785" s="78"/>
      <c r="BO785" s="78"/>
      <c r="BP785" s="78"/>
      <c r="BQ785" s="78"/>
      <c r="BR785" s="78"/>
      <c r="BS785" s="78"/>
      <c r="BT785" s="78"/>
      <c r="BU785" s="78"/>
      <c r="BV785" s="78"/>
      <c r="BW785" s="78"/>
      <c r="BX785" s="78"/>
      <c r="BY785" s="78"/>
      <c r="BZ785" s="78"/>
    </row>
    <row r="786" spans="1:78" s="67" customFormat="1" ht="15.75" customHeight="1">
      <c r="A786" s="200">
        <v>37</v>
      </c>
      <c r="B786" s="114" t="s">
        <v>777</v>
      </c>
      <c r="C786" s="113">
        <v>2019</v>
      </c>
      <c r="D786" s="185">
        <v>316.26</v>
      </c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</row>
    <row r="787" spans="1:78" s="67" customFormat="1" ht="15.75" customHeight="1">
      <c r="A787" s="200">
        <v>38</v>
      </c>
      <c r="B787" s="114" t="s">
        <v>777</v>
      </c>
      <c r="C787" s="113">
        <v>2019</v>
      </c>
      <c r="D787" s="185">
        <v>316.26</v>
      </c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  <c r="BK787" s="78"/>
      <c r="BL787" s="78"/>
      <c r="BM787" s="78"/>
      <c r="BN787" s="78"/>
      <c r="BO787" s="78"/>
      <c r="BP787" s="78"/>
      <c r="BQ787" s="78"/>
      <c r="BR787" s="78"/>
      <c r="BS787" s="78"/>
      <c r="BT787" s="78"/>
      <c r="BU787" s="78"/>
      <c r="BV787" s="78"/>
      <c r="BW787" s="78"/>
      <c r="BX787" s="78"/>
      <c r="BY787" s="78"/>
      <c r="BZ787" s="78"/>
    </row>
    <row r="788" spans="1:78" s="67" customFormat="1" ht="12.75">
      <c r="A788" s="200">
        <v>39</v>
      </c>
      <c r="B788" s="114" t="s">
        <v>777</v>
      </c>
      <c r="C788" s="113">
        <v>2019</v>
      </c>
      <c r="D788" s="185">
        <v>316.26</v>
      </c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  <c r="BK788" s="78"/>
      <c r="BL788" s="78"/>
      <c r="BM788" s="78"/>
      <c r="BN788" s="78"/>
      <c r="BO788" s="78"/>
      <c r="BP788" s="78"/>
      <c r="BQ788" s="78"/>
      <c r="BR788" s="78"/>
      <c r="BS788" s="78"/>
      <c r="BT788" s="78"/>
      <c r="BU788" s="78"/>
      <c r="BV788" s="78"/>
      <c r="BW788" s="78"/>
      <c r="BX788" s="78"/>
      <c r="BY788" s="78"/>
      <c r="BZ788" s="78"/>
    </row>
    <row r="789" spans="1:78" s="67" customFormat="1" ht="12.75">
      <c r="A789" s="200">
        <v>40</v>
      </c>
      <c r="B789" s="114" t="s">
        <v>777</v>
      </c>
      <c r="C789" s="113">
        <v>2019</v>
      </c>
      <c r="D789" s="185">
        <v>316.26</v>
      </c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  <c r="BK789" s="78"/>
      <c r="BL789" s="78"/>
      <c r="BM789" s="78"/>
      <c r="BN789" s="78"/>
      <c r="BO789" s="78"/>
      <c r="BP789" s="78"/>
      <c r="BQ789" s="78"/>
      <c r="BR789" s="78"/>
      <c r="BS789" s="78"/>
      <c r="BT789" s="78"/>
      <c r="BU789" s="78"/>
      <c r="BV789" s="78"/>
      <c r="BW789" s="78"/>
      <c r="BX789" s="78"/>
      <c r="BY789" s="78"/>
      <c r="BZ789" s="78"/>
    </row>
    <row r="790" spans="1:78" s="67" customFormat="1" ht="12.75">
      <c r="A790" s="200">
        <v>41</v>
      </c>
      <c r="B790" s="114" t="s">
        <v>777</v>
      </c>
      <c r="C790" s="113">
        <v>2019</v>
      </c>
      <c r="D790" s="185">
        <v>316.26</v>
      </c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  <c r="BK790" s="78"/>
      <c r="BL790" s="78"/>
      <c r="BM790" s="78"/>
      <c r="BN790" s="78"/>
      <c r="BO790" s="78"/>
      <c r="BP790" s="78"/>
      <c r="BQ790" s="78"/>
      <c r="BR790" s="78"/>
      <c r="BS790" s="78"/>
      <c r="BT790" s="78"/>
      <c r="BU790" s="78"/>
      <c r="BV790" s="78"/>
      <c r="BW790" s="78"/>
      <c r="BX790" s="78"/>
      <c r="BY790" s="78"/>
      <c r="BZ790" s="78"/>
    </row>
    <row r="791" spans="1:78" s="67" customFormat="1" ht="14.25">
      <c r="A791" s="200">
        <v>42</v>
      </c>
      <c r="B791" s="181" t="s">
        <v>778</v>
      </c>
      <c r="C791" s="113">
        <v>2019</v>
      </c>
      <c r="D791" s="185">
        <v>1310</v>
      </c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  <c r="BK791" s="78"/>
      <c r="BL791" s="78"/>
      <c r="BM791" s="78"/>
      <c r="BN791" s="78"/>
      <c r="BO791" s="78"/>
      <c r="BP791" s="78"/>
      <c r="BQ791" s="78"/>
      <c r="BR791" s="78"/>
      <c r="BS791" s="78"/>
      <c r="BT791" s="78"/>
      <c r="BU791" s="78"/>
      <c r="BV791" s="78"/>
      <c r="BW791" s="78"/>
      <c r="BX791" s="78"/>
      <c r="BY791" s="78"/>
      <c r="BZ791" s="78"/>
    </row>
    <row r="792" spans="1:78" s="67" customFormat="1" ht="14.25">
      <c r="A792" s="200">
        <v>43</v>
      </c>
      <c r="B792" s="181" t="s">
        <v>779</v>
      </c>
      <c r="C792" s="113">
        <v>2019</v>
      </c>
      <c r="D792" s="185">
        <v>560</v>
      </c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</row>
    <row r="793" spans="1:78" s="67" customFormat="1" ht="14.25">
      <c r="A793" s="200">
        <v>44</v>
      </c>
      <c r="B793" s="181" t="s">
        <v>780</v>
      </c>
      <c r="C793" s="113">
        <v>2019</v>
      </c>
      <c r="D793" s="185">
        <v>722</v>
      </c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</row>
    <row r="794" spans="1:78" s="67" customFormat="1" ht="14.25">
      <c r="A794" s="200">
        <v>45</v>
      </c>
      <c r="B794" s="181" t="s">
        <v>781</v>
      </c>
      <c r="C794" s="113">
        <v>2019</v>
      </c>
      <c r="D794" s="185">
        <v>722</v>
      </c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</row>
    <row r="795" spans="1:78" s="67" customFormat="1" ht="14.25">
      <c r="A795" s="200">
        <v>46</v>
      </c>
      <c r="B795" s="181" t="s">
        <v>782</v>
      </c>
      <c r="C795" s="113">
        <v>2019</v>
      </c>
      <c r="D795" s="185">
        <v>1405.89</v>
      </c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  <c r="BK795" s="78"/>
      <c r="BL795" s="78"/>
      <c r="BM795" s="78"/>
      <c r="BN795" s="78"/>
      <c r="BO795" s="78"/>
      <c r="BP795" s="78"/>
      <c r="BQ795" s="78"/>
      <c r="BR795" s="78"/>
      <c r="BS795" s="78"/>
      <c r="BT795" s="78"/>
      <c r="BU795" s="78"/>
      <c r="BV795" s="78"/>
      <c r="BW795" s="78"/>
      <c r="BX795" s="78"/>
      <c r="BY795" s="78"/>
      <c r="BZ795" s="78"/>
    </row>
    <row r="796" spans="1:78" s="67" customFormat="1" ht="14.25">
      <c r="A796" s="200">
        <v>47</v>
      </c>
      <c r="B796" s="181" t="s">
        <v>782</v>
      </c>
      <c r="C796" s="113">
        <v>2019</v>
      </c>
      <c r="D796" s="185">
        <v>1405.89</v>
      </c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  <c r="BK796" s="78"/>
      <c r="BL796" s="78"/>
      <c r="BM796" s="78"/>
      <c r="BN796" s="78"/>
      <c r="BO796" s="78"/>
      <c r="BP796" s="78"/>
      <c r="BQ796" s="78"/>
      <c r="BR796" s="78"/>
      <c r="BS796" s="78"/>
      <c r="BT796" s="78"/>
      <c r="BU796" s="78"/>
      <c r="BV796" s="78"/>
      <c r="BW796" s="78"/>
      <c r="BX796" s="78"/>
      <c r="BY796" s="78"/>
      <c r="BZ796" s="78"/>
    </row>
    <row r="797" spans="1:78" s="67" customFormat="1" ht="14.25">
      <c r="A797" s="200">
        <v>48</v>
      </c>
      <c r="B797" s="181" t="s">
        <v>783</v>
      </c>
      <c r="C797" s="113">
        <v>2019</v>
      </c>
      <c r="D797" s="185">
        <v>682.65</v>
      </c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  <c r="BK797" s="78"/>
      <c r="BL797" s="78"/>
      <c r="BM797" s="78"/>
      <c r="BN797" s="78"/>
      <c r="BO797" s="78"/>
      <c r="BP797" s="78"/>
      <c r="BQ797" s="78"/>
      <c r="BR797" s="78"/>
      <c r="BS797" s="78"/>
      <c r="BT797" s="78"/>
      <c r="BU797" s="78"/>
      <c r="BV797" s="78"/>
      <c r="BW797" s="78"/>
      <c r="BX797" s="78"/>
      <c r="BY797" s="78"/>
      <c r="BZ797" s="78"/>
    </row>
    <row r="798" spans="1:78" s="67" customFormat="1" ht="14.25">
      <c r="A798" s="200">
        <v>49</v>
      </c>
      <c r="B798" s="181" t="s">
        <v>783</v>
      </c>
      <c r="C798" s="113">
        <v>2019</v>
      </c>
      <c r="D798" s="185">
        <v>682.65</v>
      </c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  <c r="BK798" s="78"/>
      <c r="BL798" s="78"/>
      <c r="BM798" s="78"/>
      <c r="BN798" s="78"/>
      <c r="BO798" s="78"/>
      <c r="BP798" s="78"/>
      <c r="BQ798" s="78"/>
      <c r="BR798" s="78"/>
      <c r="BS798" s="78"/>
      <c r="BT798" s="78"/>
      <c r="BU798" s="78"/>
      <c r="BV798" s="78"/>
      <c r="BW798" s="78"/>
      <c r="BX798" s="78"/>
      <c r="BY798" s="78"/>
      <c r="BZ798" s="78"/>
    </row>
    <row r="799" spans="1:78" s="67" customFormat="1" ht="15" thickBot="1">
      <c r="A799" s="212">
        <v>50</v>
      </c>
      <c r="B799" s="203" t="s">
        <v>784</v>
      </c>
      <c r="C799" s="204">
        <v>2020</v>
      </c>
      <c r="D799" s="188">
        <v>3851.13</v>
      </c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  <c r="BK799" s="78"/>
      <c r="BL799" s="78"/>
      <c r="BM799" s="78"/>
      <c r="BN799" s="78"/>
      <c r="BO799" s="78"/>
      <c r="BP799" s="78"/>
      <c r="BQ799" s="78"/>
      <c r="BR799" s="78"/>
      <c r="BS799" s="78"/>
      <c r="BT799" s="78"/>
      <c r="BU799" s="78"/>
      <c r="BV799" s="78"/>
      <c r="BW799" s="78"/>
      <c r="BX799" s="78"/>
      <c r="BY799" s="78"/>
      <c r="BZ799" s="78"/>
    </row>
    <row r="800" spans="1:78" s="67" customFormat="1" ht="19.5" customHeight="1" thickBot="1">
      <c r="A800" s="443" t="s">
        <v>66</v>
      </c>
      <c r="B800" s="444"/>
      <c r="C800" s="104"/>
      <c r="D800" s="86">
        <f>SUM(D750:D799)</f>
        <v>71104.79000000001</v>
      </c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  <c r="BK800" s="78"/>
      <c r="BL800" s="78"/>
      <c r="BM800" s="78"/>
      <c r="BN800" s="78"/>
      <c r="BO800" s="78"/>
      <c r="BP800" s="78"/>
      <c r="BQ800" s="78"/>
      <c r="BR800" s="78"/>
      <c r="BS800" s="78"/>
      <c r="BT800" s="78"/>
      <c r="BU800" s="78"/>
      <c r="BV800" s="78"/>
      <c r="BW800" s="78"/>
      <c r="BX800" s="78"/>
      <c r="BY800" s="78"/>
      <c r="BZ800" s="78"/>
    </row>
    <row r="801" spans="1:78" s="67" customFormat="1" ht="21" customHeight="1" thickBot="1">
      <c r="A801" s="453" t="s">
        <v>273</v>
      </c>
      <c r="B801" s="454"/>
      <c r="C801" s="454"/>
      <c r="D801" s="455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</row>
    <row r="802" spans="1:78" s="67" customFormat="1" ht="12.75">
      <c r="A802" s="200">
        <v>1</v>
      </c>
      <c r="B802" s="173" t="s">
        <v>220</v>
      </c>
      <c r="C802" s="190">
        <v>2015</v>
      </c>
      <c r="D802" s="175">
        <v>2308</v>
      </c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</row>
    <row r="803" spans="1:78" s="67" customFormat="1" ht="12.75">
      <c r="A803" s="199">
        <v>2</v>
      </c>
      <c r="B803" s="173" t="s">
        <v>274</v>
      </c>
      <c r="C803" s="190">
        <v>2015</v>
      </c>
      <c r="D803" s="175">
        <v>9044</v>
      </c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</row>
    <row r="804" spans="1:78" s="67" customFormat="1" ht="12.75">
      <c r="A804" s="200">
        <v>3</v>
      </c>
      <c r="B804" s="173" t="s">
        <v>275</v>
      </c>
      <c r="C804" s="190">
        <v>2015</v>
      </c>
      <c r="D804" s="175">
        <v>8966.7</v>
      </c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</row>
    <row r="805" spans="1:78" s="67" customFormat="1" ht="12.75">
      <c r="A805" s="199">
        <v>4</v>
      </c>
      <c r="B805" s="173" t="s">
        <v>232</v>
      </c>
      <c r="C805" s="190">
        <v>2016</v>
      </c>
      <c r="D805" s="175">
        <v>2000</v>
      </c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</row>
    <row r="806" spans="1:78" s="123" customFormat="1" ht="12.75">
      <c r="A806" s="200">
        <v>5</v>
      </c>
      <c r="B806" s="173" t="s">
        <v>542</v>
      </c>
      <c r="C806" s="190">
        <v>2016</v>
      </c>
      <c r="D806" s="175">
        <v>1658</v>
      </c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</row>
    <row r="807" spans="1:78" s="123" customFormat="1" ht="12.75">
      <c r="A807" s="199">
        <v>6</v>
      </c>
      <c r="B807" s="173" t="s">
        <v>543</v>
      </c>
      <c r="C807" s="190">
        <v>2016</v>
      </c>
      <c r="D807" s="175">
        <v>2266.89</v>
      </c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  <c r="BK807" s="78"/>
      <c r="BL807" s="78"/>
      <c r="BM807" s="78"/>
      <c r="BN807" s="78"/>
      <c r="BO807" s="78"/>
      <c r="BP807" s="78"/>
      <c r="BQ807" s="78"/>
      <c r="BR807" s="78"/>
      <c r="BS807" s="78"/>
      <c r="BT807" s="78"/>
      <c r="BU807" s="78"/>
      <c r="BV807" s="78"/>
      <c r="BW807" s="78"/>
      <c r="BX807" s="78"/>
      <c r="BY807" s="78"/>
      <c r="BZ807" s="78"/>
    </row>
    <row r="808" spans="1:78" s="123" customFormat="1" ht="12.75">
      <c r="A808" s="200">
        <v>7</v>
      </c>
      <c r="B808" s="173" t="s">
        <v>286</v>
      </c>
      <c r="C808" s="190">
        <v>2016</v>
      </c>
      <c r="D808" s="175">
        <v>1945.86</v>
      </c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  <c r="BK808" s="78"/>
      <c r="BL808" s="78"/>
      <c r="BM808" s="78"/>
      <c r="BN808" s="78"/>
      <c r="BO808" s="78"/>
      <c r="BP808" s="78"/>
      <c r="BQ808" s="78"/>
      <c r="BR808" s="78"/>
      <c r="BS808" s="78"/>
      <c r="BT808" s="78"/>
      <c r="BU808" s="78"/>
      <c r="BV808" s="78"/>
      <c r="BW808" s="78"/>
      <c r="BX808" s="78"/>
      <c r="BY808" s="78"/>
      <c r="BZ808" s="78"/>
    </row>
    <row r="809" spans="1:78" s="123" customFormat="1" ht="12.75">
      <c r="A809" s="199">
        <v>8</v>
      </c>
      <c r="B809" s="173" t="s">
        <v>544</v>
      </c>
      <c r="C809" s="190">
        <v>2018</v>
      </c>
      <c r="D809" s="175">
        <v>825.28</v>
      </c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  <c r="BK809" s="78"/>
      <c r="BL809" s="78"/>
      <c r="BM809" s="78"/>
      <c r="BN809" s="78"/>
      <c r="BO809" s="78"/>
      <c r="BP809" s="78"/>
      <c r="BQ809" s="78"/>
      <c r="BR809" s="78"/>
      <c r="BS809" s="78"/>
      <c r="BT809" s="78"/>
      <c r="BU809" s="78"/>
      <c r="BV809" s="78"/>
      <c r="BW809" s="78"/>
      <c r="BX809" s="78"/>
      <c r="BY809" s="78"/>
      <c r="BZ809" s="78"/>
    </row>
    <row r="810" spans="1:78" s="67" customFormat="1" ht="12.75">
      <c r="A810" s="200">
        <v>9</v>
      </c>
      <c r="B810" s="173" t="s">
        <v>545</v>
      </c>
      <c r="C810" s="190">
        <v>2018</v>
      </c>
      <c r="D810" s="175">
        <v>3521</v>
      </c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</row>
    <row r="811" spans="1:78" s="67" customFormat="1" ht="12.75">
      <c r="A811" s="199">
        <v>10</v>
      </c>
      <c r="B811" s="173" t="s">
        <v>546</v>
      </c>
      <c r="C811" s="190">
        <v>2018</v>
      </c>
      <c r="D811" s="175">
        <v>7308.66</v>
      </c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</row>
    <row r="812" spans="1:78" s="67" customFormat="1" ht="12.75">
      <c r="A812" s="200">
        <v>11</v>
      </c>
      <c r="B812" s="173" t="s">
        <v>547</v>
      </c>
      <c r="C812" s="190">
        <v>2018</v>
      </c>
      <c r="D812" s="175">
        <v>1120.48</v>
      </c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  <c r="BK812" s="78"/>
      <c r="BL812" s="78"/>
      <c r="BM812" s="78"/>
      <c r="BN812" s="78"/>
      <c r="BO812" s="78"/>
      <c r="BP812" s="78"/>
      <c r="BQ812" s="78"/>
      <c r="BR812" s="78"/>
      <c r="BS812" s="78"/>
      <c r="BT812" s="78"/>
      <c r="BU812" s="78"/>
      <c r="BV812" s="78"/>
      <c r="BW812" s="78"/>
      <c r="BX812" s="78"/>
      <c r="BY812" s="78"/>
      <c r="BZ812" s="78"/>
    </row>
    <row r="813" spans="1:78" s="67" customFormat="1" ht="12.75">
      <c r="A813" s="199">
        <v>12</v>
      </c>
      <c r="B813" s="173" t="s">
        <v>332</v>
      </c>
      <c r="C813" s="190">
        <v>2019</v>
      </c>
      <c r="D813" s="175">
        <v>932</v>
      </c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  <c r="BK813" s="78"/>
      <c r="BL813" s="78"/>
      <c r="BM813" s="78"/>
      <c r="BN813" s="78"/>
      <c r="BO813" s="78"/>
      <c r="BP813" s="78"/>
      <c r="BQ813" s="78"/>
      <c r="BR813" s="78"/>
      <c r="BS813" s="78"/>
      <c r="BT813" s="78"/>
      <c r="BU813" s="78"/>
      <c r="BV813" s="78"/>
      <c r="BW813" s="78"/>
      <c r="BX813" s="78"/>
      <c r="BY813" s="78"/>
      <c r="BZ813" s="78"/>
    </row>
    <row r="814" spans="1:78" s="67" customFormat="1" ht="12.75">
      <c r="A814" s="200">
        <v>13</v>
      </c>
      <c r="B814" s="173" t="s">
        <v>332</v>
      </c>
      <c r="C814" s="190">
        <v>2019</v>
      </c>
      <c r="D814" s="175">
        <v>339.5</v>
      </c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  <c r="BK814" s="78"/>
      <c r="BL814" s="78"/>
      <c r="BM814" s="78"/>
      <c r="BN814" s="78"/>
      <c r="BO814" s="78"/>
      <c r="BP814" s="78"/>
      <c r="BQ814" s="78"/>
      <c r="BR814" s="78"/>
      <c r="BS814" s="78"/>
      <c r="BT814" s="78"/>
      <c r="BU814" s="78"/>
      <c r="BV814" s="78"/>
      <c r="BW814" s="78"/>
      <c r="BX814" s="78"/>
      <c r="BY814" s="78"/>
      <c r="BZ814" s="78"/>
    </row>
    <row r="815" spans="1:78" s="67" customFormat="1" ht="12.75">
      <c r="A815" s="199">
        <v>14</v>
      </c>
      <c r="B815" s="173" t="s">
        <v>769</v>
      </c>
      <c r="C815" s="190">
        <v>2019</v>
      </c>
      <c r="D815" s="175">
        <v>405.9</v>
      </c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</row>
    <row r="816" spans="1:78" s="67" customFormat="1" ht="12.75">
      <c r="A816" s="200">
        <v>15</v>
      </c>
      <c r="B816" s="173" t="s">
        <v>770</v>
      </c>
      <c r="C816" s="190">
        <v>2018</v>
      </c>
      <c r="D816" s="175">
        <v>2584.23</v>
      </c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</row>
    <row r="817" spans="1:78" s="67" customFormat="1" ht="12.75">
      <c r="A817" s="199">
        <v>16</v>
      </c>
      <c r="B817" s="173" t="s">
        <v>771</v>
      </c>
      <c r="C817" s="190">
        <v>2018</v>
      </c>
      <c r="D817" s="175">
        <v>2000</v>
      </c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  <c r="BK817" s="78"/>
      <c r="BL817" s="78"/>
      <c r="BM817" s="78"/>
      <c r="BN817" s="78"/>
      <c r="BO817" s="78"/>
      <c r="BP817" s="78"/>
      <c r="BQ817" s="78"/>
      <c r="BR817" s="78"/>
      <c r="BS817" s="78"/>
      <c r="BT817" s="78"/>
      <c r="BU817" s="78"/>
      <c r="BV817" s="78"/>
      <c r="BW817" s="78"/>
      <c r="BX817" s="78"/>
      <c r="BY817" s="78"/>
      <c r="BZ817" s="78"/>
    </row>
    <row r="818" spans="1:78" s="67" customFormat="1" ht="12.75">
      <c r="A818" s="200">
        <v>17</v>
      </c>
      <c r="B818" s="173" t="s">
        <v>771</v>
      </c>
      <c r="C818" s="190">
        <v>2018</v>
      </c>
      <c r="D818" s="175">
        <v>2000</v>
      </c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</row>
    <row r="819" spans="1:78" s="67" customFormat="1" ht="13.5" thickBot="1">
      <c r="A819" s="199">
        <v>18</v>
      </c>
      <c r="B819" s="173" t="s">
        <v>771</v>
      </c>
      <c r="C819" s="190">
        <v>2018</v>
      </c>
      <c r="D819" s="175">
        <v>2000</v>
      </c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</row>
    <row r="820" spans="1:78" s="67" customFormat="1" ht="19.5" customHeight="1" thickBot="1">
      <c r="A820" s="447" t="s">
        <v>66</v>
      </c>
      <c r="B820" s="448"/>
      <c r="C820" s="106"/>
      <c r="D820" s="92">
        <f>SUM(D802:D819)</f>
        <v>51226.50000000001</v>
      </c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  <c r="BK820" s="78"/>
      <c r="BL820" s="78"/>
      <c r="BM820" s="78"/>
      <c r="BN820" s="78"/>
      <c r="BO820" s="78"/>
      <c r="BP820" s="78"/>
      <c r="BQ820" s="78"/>
      <c r="BR820" s="78"/>
      <c r="BS820" s="78"/>
      <c r="BT820" s="78"/>
      <c r="BU820" s="78"/>
      <c r="BV820" s="78"/>
      <c r="BW820" s="78"/>
      <c r="BX820" s="78"/>
      <c r="BY820" s="78"/>
      <c r="BZ820" s="78"/>
    </row>
    <row r="821" spans="1:78" s="67" customFormat="1" ht="18.75" customHeight="1" thickBot="1">
      <c r="A821" s="453" t="s">
        <v>277</v>
      </c>
      <c r="B821" s="454"/>
      <c r="C821" s="454"/>
      <c r="D821" s="455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  <c r="BM821" s="78"/>
      <c r="BN821" s="78"/>
      <c r="BO821" s="78"/>
      <c r="BP821" s="78"/>
      <c r="BQ821" s="78"/>
      <c r="BR821" s="78"/>
      <c r="BS821" s="78"/>
      <c r="BT821" s="78"/>
      <c r="BU821" s="78"/>
      <c r="BV821" s="78"/>
      <c r="BW821" s="78"/>
      <c r="BX821" s="78"/>
      <c r="BY821" s="78"/>
      <c r="BZ821" s="78"/>
    </row>
    <row r="822" spans="1:78" s="67" customFormat="1" ht="12.75">
      <c r="A822" s="200">
        <v>1</v>
      </c>
      <c r="B822" s="124" t="s">
        <v>279</v>
      </c>
      <c r="C822" s="190">
        <v>2015</v>
      </c>
      <c r="D822" s="192">
        <v>1845</v>
      </c>
      <c r="E822" s="120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  <c r="BM822" s="78"/>
      <c r="BN822" s="78"/>
      <c r="BO822" s="78"/>
      <c r="BP822" s="78"/>
      <c r="BQ822" s="78"/>
      <c r="BR822" s="78"/>
      <c r="BS822" s="78"/>
      <c r="BT822" s="78"/>
      <c r="BU822" s="78"/>
      <c r="BV822" s="78"/>
      <c r="BW822" s="78"/>
      <c r="BX822" s="78"/>
      <c r="BY822" s="78"/>
      <c r="BZ822" s="78"/>
    </row>
    <row r="823" spans="1:78" s="67" customFormat="1" ht="12.75">
      <c r="A823" s="200">
        <v>2</v>
      </c>
      <c r="B823" s="124" t="s">
        <v>231</v>
      </c>
      <c r="C823" s="190">
        <v>2015</v>
      </c>
      <c r="D823" s="192">
        <v>725.7</v>
      </c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  <c r="BK823" s="78"/>
      <c r="BL823" s="78"/>
      <c r="BM823" s="78"/>
      <c r="BN823" s="78"/>
      <c r="BO823" s="78"/>
      <c r="BP823" s="78"/>
      <c r="BQ823" s="78"/>
      <c r="BR823" s="78"/>
      <c r="BS823" s="78"/>
      <c r="BT823" s="78"/>
      <c r="BU823" s="78"/>
      <c r="BV823" s="78"/>
      <c r="BW823" s="78"/>
      <c r="BX823" s="78"/>
      <c r="BY823" s="78"/>
      <c r="BZ823" s="78"/>
    </row>
    <row r="824" spans="1:78" s="67" customFormat="1" ht="12.75">
      <c r="A824" s="200">
        <v>3</v>
      </c>
      <c r="B824" s="124" t="s">
        <v>278</v>
      </c>
      <c r="C824" s="190">
        <v>2015</v>
      </c>
      <c r="D824" s="192">
        <v>499.38</v>
      </c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  <c r="BK824" s="78"/>
      <c r="BL824" s="78"/>
      <c r="BM824" s="78"/>
      <c r="BN824" s="78"/>
      <c r="BO824" s="78"/>
      <c r="BP824" s="78"/>
      <c r="BQ824" s="78"/>
      <c r="BR824" s="78"/>
      <c r="BS824" s="78"/>
      <c r="BT824" s="78"/>
      <c r="BU824" s="78"/>
      <c r="BV824" s="78"/>
      <c r="BW824" s="78"/>
      <c r="BX824" s="78"/>
      <c r="BY824" s="78"/>
      <c r="BZ824" s="78"/>
    </row>
    <row r="825" spans="1:78" s="67" customFormat="1" ht="12.75">
      <c r="A825" s="200">
        <v>4</v>
      </c>
      <c r="B825" s="124" t="s">
        <v>278</v>
      </c>
      <c r="C825" s="190">
        <v>2015</v>
      </c>
      <c r="D825" s="192">
        <v>499.38</v>
      </c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</row>
    <row r="826" spans="1:78" s="67" customFormat="1" ht="12.75">
      <c r="A826" s="200">
        <v>5</v>
      </c>
      <c r="B826" s="124" t="s">
        <v>278</v>
      </c>
      <c r="C826" s="190">
        <v>2015</v>
      </c>
      <c r="D826" s="192">
        <v>499.38</v>
      </c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  <c r="BK826" s="78"/>
      <c r="BL826" s="78"/>
      <c r="BM826" s="78"/>
      <c r="BN826" s="78"/>
      <c r="BO826" s="78"/>
      <c r="BP826" s="78"/>
      <c r="BQ826" s="78"/>
      <c r="BR826" s="78"/>
      <c r="BS826" s="78"/>
      <c r="BT826" s="78"/>
      <c r="BU826" s="78"/>
      <c r="BV826" s="78"/>
      <c r="BW826" s="78"/>
      <c r="BX826" s="78"/>
      <c r="BY826" s="78"/>
      <c r="BZ826" s="78"/>
    </row>
    <row r="827" spans="1:78" s="67" customFormat="1" ht="12.75">
      <c r="A827" s="200">
        <v>6</v>
      </c>
      <c r="B827" s="124" t="s">
        <v>278</v>
      </c>
      <c r="C827" s="190">
        <v>2015</v>
      </c>
      <c r="D827" s="192">
        <v>499.38</v>
      </c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</row>
    <row r="828" spans="1:78" s="67" customFormat="1" ht="12.75">
      <c r="A828" s="200">
        <v>7</v>
      </c>
      <c r="B828" s="124" t="s">
        <v>280</v>
      </c>
      <c r="C828" s="58">
        <v>2015</v>
      </c>
      <c r="D828" s="192">
        <v>19815.3</v>
      </c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  <c r="BK828" s="78"/>
      <c r="BL828" s="78"/>
      <c r="BM828" s="78"/>
      <c r="BN828" s="78"/>
      <c r="BO828" s="78"/>
      <c r="BP828" s="78"/>
      <c r="BQ828" s="78"/>
      <c r="BR828" s="78"/>
      <c r="BS828" s="78"/>
      <c r="BT828" s="78"/>
      <c r="BU828" s="78"/>
      <c r="BV828" s="78"/>
      <c r="BW828" s="78"/>
      <c r="BX828" s="78"/>
      <c r="BY828" s="78"/>
      <c r="BZ828" s="78"/>
    </row>
    <row r="829" spans="1:78" s="67" customFormat="1" ht="25.5">
      <c r="A829" s="200">
        <v>8</v>
      </c>
      <c r="B829" s="124" t="s">
        <v>879</v>
      </c>
      <c r="C829" s="58">
        <v>2015</v>
      </c>
      <c r="D829" s="192">
        <v>4397.71</v>
      </c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  <c r="BK829" s="78"/>
      <c r="BL829" s="78"/>
      <c r="BM829" s="78"/>
      <c r="BN829" s="78"/>
      <c r="BO829" s="78"/>
      <c r="BP829" s="78"/>
      <c r="BQ829" s="78"/>
      <c r="BR829" s="78"/>
      <c r="BS829" s="78"/>
      <c r="BT829" s="78"/>
      <c r="BU829" s="78"/>
      <c r="BV829" s="78"/>
      <c r="BW829" s="78"/>
      <c r="BX829" s="78"/>
      <c r="BY829" s="78"/>
      <c r="BZ829" s="78"/>
    </row>
    <row r="830" spans="1:78" s="67" customFormat="1" ht="25.5">
      <c r="A830" s="200">
        <v>9</v>
      </c>
      <c r="B830" s="124" t="s">
        <v>281</v>
      </c>
      <c r="C830" s="58">
        <v>2015</v>
      </c>
      <c r="D830" s="192">
        <v>4397.71</v>
      </c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  <c r="BK830" s="78"/>
      <c r="BL830" s="78"/>
      <c r="BM830" s="78"/>
      <c r="BN830" s="78"/>
      <c r="BO830" s="78"/>
      <c r="BP830" s="78"/>
      <c r="BQ830" s="78"/>
      <c r="BR830" s="78"/>
      <c r="BS830" s="78"/>
      <c r="BT830" s="78"/>
      <c r="BU830" s="78"/>
      <c r="BV830" s="78"/>
      <c r="BW830" s="78"/>
      <c r="BX830" s="78"/>
      <c r="BY830" s="78"/>
      <c r="BZ830" s="78"/>
    </row>
    <row r="831" spans="1:78" s="67" customFormat="1" ht="25.5">
      <c r="A831" s="200">
        <v>10</v>
      </c>
      <c r="B831" s="124" t="s">
        <v>281</v>
      </c>
      <c r="C831" s="58">
        <v>2015</v>
      </c>
      <c r="D831" s="192">
        <v>4397.71</v>
      </c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  <c r="BK831" s="78"/>
      <c r="BL831" s="78"/>
      <c r="BM831" s="78"/>
      <c r="BN831" s="78"/>
      <c r="BO831" s="78"/>
      <c r="BP831" s="78"/>
      <c r="BQ831" s="78"/>
      <c r="BR831" s="78"/>
      <c r="BS831" s="78"/>
      <c r="BT831" s="78"/>
      <c r="BU831" s="78"/>
      <c r="BV831" s="78"/>
      <c r="BW831" s="78"/>
      <c r="BX831" s="78"/>
      <c r="BY831" s="78"/>
      <c r="BZ831" s="78"/>
    </row>
    <row r="832" spans="1:78" s="67" customFormat="1" ht="25.5">
      <c r="A832" s="200">
        <v>11</v>
      </c>
      <c r="B832" s="124" t="s">
        <v>281</v>
      </c>
      <c r="C832" s="58">
        <v>2015</v>
      </c>
      <c r="D832" s="192">
        <v>4397.71</v>
      </c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  <c r="BK832" s="78"/>
      <c r="BL832" s="78"/>
      <c r="BM832" s="78"/>
      <c r="BN832" s="78"/>
      <c r="BO832" s="78"/>
      <c r="BP832" s="78"/>
      <c r="BQ832" s="78"/>
      <c r="BR832" s="78"/>
      <c r="BS832" s="78"/>
      <c r="BT832" s="78"/>
      <c r="BU832" s="78"/>
      <c r="BV832" s="78"/>
      <c r="BW832" s="78"/>
      <c r="BX832" s="78"/>
      <c r="BY832" s="78"/>
      <c r="BZ832" s="78"/>
    </row>
    <row r="833" spans="1:78" s="67" customFormat="1" ht="25.5">
      <c r="A833" s="200">
        <v>12</v>
      </c>
      <c r="B833" s="124" t="s">
        <v>281</v>
      </c>
      <c r="C833" s="58">
        <v>2015</v>
      </c>
      <c r="D833" s="192">
        <v>4397.71</v>
      </c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  <c r="BK833" s="78"/>
      <c r="BL833" s="78"/>
      <c r="BM833" s="78"/>
      <c r="BN833" s="78"/>
      <c r="BO833" s="78"/>
      <c r="BP833" s="78"/>
      <c r="BQ833" s="78"/>
      <c r="BR833" s="78"/>
      <c r="BS833" s="78"/>
      <c r="BT833" s="78"/>
      <c r="BU833" s="78"/>
      <c r="BV833" s="78"/>
      <c r="BW833" s="78"/>
      <c r="BX833" s="78"/>
      <c r="BY833" s="78"/>
      <c r="BZ833" s="78"/>
    </row>
    <row r="834" spans="1:78" s="67" customFormat="1" ht="14.25" customHeight="1">
      <c r="A834" s="200">
        <v>13</v>
      </c>
      <c r="B834" s="124" t="s">
        <v>282</v>
      </c>
      <c r="C834" s="58">
        <v>2015</v>
      </c>
      <c r="D834" s="192">
        <v>664.2</v>
      </c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  <c r="BK834" s="78"/>
      <c r="BL834" s="78"/>
      <c r="BM834" s="78"/>
      <c r="BN834" s="78"/>
      <c r="BO834" s="78"/>
      <c r="BP834" s="78"/>
      <c r="BQ834" s="78"/>
      <c r="BR834" s="78"/>
      <c r="BS834" s="78"/>
      <c r="BT834" s="78"/>
      <c r="BU834" s="78"/>
      <c r="BV834" s="78"/>
      <c r="BW834" s="78"/>
      <c r="BX834" s="78"/>
      <c r="BY834" s="78"/>
      <c r="BZ834" s="78"/>
    </row>
    <row r="835" spans="1:78" s="67" customFormat="1" ht="13.5" customHeight="1">
      <c r="A835" s="200">
        <v>14</v>
      </c>
      <c r="B835" s="124" t="s">
        <v>282</v>
      </c>
      <c r="C835" s="58">
        <v>2015</v>
      </c>
      <c r="D835" s="192">
        <v>664.2</v>
      </c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  <c r="BK835" s="78"/>
      <c r="BL835" s="78"/>
      <c r="BM835" s="78"/>
      <c r="BN835" s="78"/>
      <c r="BO835" s="78"/>
      <c r="BP835" s="78"/>
      <c r="BQ835" s="78"/>
      <c r="BR835" s="78"/>
      <c r="BS835" s="78"/>
      <c r="BT835" s="78"/>
      <c r="BU835" s="78"/>
      <c r="BV835" s="78"/>
      <c r="BW835" s="78"/>
      <c r="BX835" s="78"/>
      <c r="BY835" s="78"/>
      <c r="BZ835" s="78"/>
    </row>
    <row r="836" spans="1:78" s="67" customFormat="1" ht="12.75">
      <c r="A836" s="200">
        <v>15</v>
      </c>
      <c r="B836" s="124" t="s">
        <v>282</v>
      </c>
      <c r="C836" s="58">
        <v>2015</v>
      </c>
      <c r="D836" s="192">
        <v>664.2</v>
      </c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  <c r="BK836" s="78"/>
      <c r="BL836" s="78"/>
      <c r="BM836" s="78"/>
      <c r="BN836" s="78"/>
      <c r="BO836" s="78"/>
      <c r="BP836" s="78"/>
      <c r="BQ836" s="78"/>
      <c r="BR836" s="78"/>
      <c r="BS836" s="78"/>
      <c r="BT836" s="78"/>
      <c r="BU836" s="78"/>
      <c r="BV836" s="78"/>
      <c r="BW836" s="78"/>
      <c r="BX836" s="78"/>
      <c r="BY836" s="78"/>
      <c r="BZ836" s="78"/>
    </row>
    <row r="837" spans="1:78" s="67" customFormat="1" ht="12.75">
      <c r="A837" s="200">
        <v>16</v>
      </c>
      <c r="B837" s="124" t="s">
        <v>282</v>
      </c>
      <c r="C837" s="58">
        <v>2015</v>
      </c>
      <c r="D837" s="192">
        <v>664.2</v>
      </c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  <c r="BK837" s="78"/>
      <c r="BL837" s="78"/>
      <c r="BM837" s="78"/>
      <c r="BN837" s="78"/>
      <c r="BO837" s="78"/>
      <c r="BP837" s="78"/>
      <c r="BQ837" s="78"/>
      <c r="BR837" s="78"/>
      <c r="BS837" s="78"/>
      <c r="BT837" s="78"/>
      <c r="BU837" s="78"/>
      <c r="BV837" s="78"/>
      <c r="BW837" s="78"/>
      <c r="BX837" s="78"/>
      <c r="BY837" s="78"/>
      <c r="BZ837" s="78"/>
    </row>
    <row r="838" spans="1:78" s="67" customFormat="1" ht="12.75">
      <c r="A838" s="200">
        <v>17</v>
      </c>
      <c r="B838" s="124" t="s">
        <v>282</v>
      </c>
      <c r="C838" s="58">
        <v>2015</v>
      </c>
      <c r="D838" s="192">
        <v>664.2</v>
      </c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  <c r="BK838" s="78"/>
      <c r="BL838" s="78"/>
      <c r="BM838" s="78"/>
      <c r="BN838" s="78"/>
      <c r="BO838" s="78"/>
      <c r="BP838" s="78"/>
      <c r="BQ838" s="78"/>
      <c r="BR838" s="78"/>
      <c r="BS838" s="78"/>
      <c r="BT838" s="78"/>
      <c r="BU838" s="78"/>
      <c r="BV838" s="78"/>
      <c r="BW838" s="78"/>
      <c r="BX838" s="78"/>
      <c r="BY838" s="78"/>
      <c r="BZ838" s="78"/>
    </row>
    <row r="839" spans="1:78" s="67" customFormat="1" ht="12.75">
      <c r="A839" s="200">
        <v>18</v>
      </c>
      <c r="B839" s="300" t="s">
        <v>278</v>
      </c>
      <c r="C839" s="297">
        <v>2016</v>
      </c>
      <c r="D839" s="283">
        <v>367.77</v>
      </c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  <c r="BK839" s="78"/>
      <c r="BL839" s="78"/>
      <c r="BM839" s="78"/>
      <c r="BN839" s="78"/>
      <c r="BO839" s="78"/>
      <c r="BP839" s="78"/>
      <c r="BQ839" s="78"/>
      <c r="BR839" s="78"/>
      <c r="BS839" s="78"/>
      <c r="BT839" s="78"/>
      <c r="BU839" s="78"/>
      <c r="BV839" s="78"/>
      <c r="BW839" s="78"/>
      <c r="BX839" s="78"/>
      <c r="BY839" s="78"/>
      <c r="BZ839" s="78"/>
    </row>
    <row r="840" spans="1:78" s="67" customFormat="1" ht="12.75">
      <c r="A840" s="200">
        <v>19</v>
      </c>
      <c r="B840" s="265" t="s">
        <v>300</v>
      </c>
      <c r="C840" s="297">
        <v>2016</v>
      </c>
      <c r="D840" s="192">
        <v>17910.03</v>
      </c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  <c r="BK840" s="78"/>
      <c r="BL840" s="78"/>
      <c r="BM840" s="78"/>
      <c r="BN840" s="78"/>
      <c r="BO840" s="78"/>
      <c r="BP840" s="78"/>
      <c r="BQ840" s="78"/>
      <c r="BR840" s="78"/>
      <c r="BS840" s="78"/>
      <c r="BT840" s="78"/>
      <c r="BU840" s="78"/>
      <c r="BV840" s="78"/>
      <c r="BW840" s="78"/>
      <c r="BX840" s="78"/>
      <c r="BY840" s="78"/>
      <c r="BZ840" s="78"/>
    </row>
    <row r="841" spans="1:78" s="67" customFormat="1" ht="12.75">
      <c r="A841" s="200">
        <v>20</v>
      </c>
      <c r="B841" s="265" t="s">
        <v>301</v>
      </c>
      <c r="C841" s="297">
        <v>2016</v>
      </c>
      <c r="D841" s="283">
        <v>3600</v>
      </c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  <c r="BK841" s="78"/>
      <c r="BL841" s="78"/>
      <c r="BM841" s="78"/>
      <c r="BN841" s="78"/>
      <c r="BO841" s="78"/>
      <c r="BP841" s="78"/>
      <c r="BQ841" s="78"/>
      <c r="BR841" s="78"/>
      <c r="BS841" s="78"/>
      <c r="BT841" s="78"/>
      <c r="BU841" s="78"/>
      <c r="BV841" s="78"/>
      <c r="BW841" s="78"/>
      <c r="BX841" s="78"/>
      <c r="BY841" s="78"/>
      <c r="BZ841" s="78"/>
    </row>
    <row r="842" spans="1:78" s="67" customFormat="1" ht="12.75">
      <c r="A842" s="200">
        <v>21</v>
      </c>
      <c r="B842" s="301" t="s">
        <v>302</v>
      </c>
      <c r="C842" s="190">
        <v>2016</v>
      </c>
      <c r="D842" s="302">
        <v>15805.5</v>
      </c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  <c r="BK842" s="78"/>
      <c r="BL842" s="78"/>
      <c r="BM842" s="78"/>
      <c r="BN842" s="78"/>
      <c r="BO842" s="78"/>
      <c r="BP842" s="78"/>
      <c r="BQ842" s="78"/>
      <c r="BR842" s="78"/>
      <c r="BS842" s="78"/>
      <c r="BT842" s="78"/>
      <c r="BU842" s="78"/>
      <c r="BV842" s="78"/>
      <c r="BW842" s="78"/>
      <c r="BX842" s="78"/>
      <c r="BY842" s="78"/>
      <c r="BZ842" s="78"/>
    </row>
    <row r="843" spans="1:78" s="67" customFormat="1" ht="12.75">
      <c r="A843" s="200">
        <v>22</v>
      </c>
      <c r="B843" s="173" t="s">
        <v>303</v>
      </c>
      <c r="C843" s="190">
        <v>2016</v>
      </c>
      <c r="D843" s="175">
        <v>3382.5</v>
      </c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  <c r="AY843" s="78"/>
      <c r="AZ843" s="78"/>
      <c r="BA843" s="78"/>
      <c r="BB843" s="78"/>
      <c r="BC843" s="78"/>
      <c r="BD843" s="78"/>
      <c r="BE843" s="78"/>
      <c r="BF843" s="78"/>
      <c r="BG843" s="78"/>
      <c r="BH843" s="78"/>
      <c r="BI843" s="78"/>
      <c r="BJ843" s="78"/>
      <c r="BK843" s="78"/>
      <c r="BL843" s="78"/>
      <c r="BM843" s="78"/>
      <c r="BN843" s="78"/>
      <c r="BO843" s="78"/>
      <c r="BP843" s="78"/>
      <c r="BQ843" s="78"/>
      <c r="BR843" s="78"/>
      <c r="BS843" s="78"/>
      <c r="BT843" s="78"/>
      <c r="BU843" s="78"/>
      <c r="BV843" s="78"/>
      <c r="BW843" s="78"/>
      <c r="BX843" s="78"/>
      <c r="BY843" s="78"/>
      <c r="BZ843" s="78"/>
    </row>
    <row r="844" spans="1:78" s="67" customFormat="1" ht="12.75" customHeight="1">
      <c r="A844" s="200">
        <v>23</v>
      </c>
      <c r="B844" s="173" t="s">
        <v>303</v>
      </c>
      <c r="C844" s="190">
        <v>2016</v>
      </c>
      <c r="D844" s="175">
        <v>3382.5</v>
      </c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  <c r="BK844" s="78"/>
      <c r="BL844" s="78"/>
      <c r="BM844" s="78"/>
      <c r="BN844" s="78"/>
      <c r="BO844" s="78"/>
      <c r="BP844" s="78"/>
      <c r="BQ844" s="78"/>
      <c r="BR844" s="78"/>
      <c r="BS844" s="78"/>
      <c r="BT844" s="78"/>
      <c r="BU844" s="78"/>
      <c r="BV844" s="78"/>
      <c r="BW844" s="78"/>
      <c r="BX844" s="78"/>
      <c r="BY844" s="78"/>
      <c r="BZ844" s="78"/>
    </row>
    <row r="845" spans="1:78" s="67" customFormat="1" ht="13.5" customHeight="1">
      <c r="A845" s="200">
        <v>24</v>
      </c>
      <c r="B845" s="173" t="s">
        <v>303</v>
      </c>
      <c r="C845" s="190">
        <v>2016</v>
      </c>
      <c r="D845" s="175">
        <v>3382.5</v>
      </c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  <c r="BK845" s="78"/>
      <c r="BL845" s="78"/>
      <c r="BM845" s="78"/>
      <c r="BN845" s="78"/>
      <c r="BO845" s="78"/>
      <c r="BP845" s="78"/>
      <c r="BQ845" s="78"/>
      <c r="BR845" s="78"/>
      <c r="BS845" s="78"/>
      <c r="BT845" s="78"/>
      <c r="BU845" s="78"/>
      <c r="BV845" s="78"/>
      <c r="BW845" s="78"/>
      <c r="BX845" s="78"/>
      <c r="BY845" s="78"/>
      <c r="BZ845" s="78"/>
    </row>
    <row r="846" spans="1:78" s="67" customFormat="1" ht="15" customHeight="1">
      <c r="A846" s="200">
        <v>25</v>
      </c>
      <c r="B846" s="173" t="s">
        <v>304</v>
      </c>
      <c r="C846" s="190">
        <v>2016</v>
      </c>
      <c r="D846" s="175">
        <v>861</v>
      </c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  <c r="BK846" s="78"/>
      <c r="BL846" s="78"/>
      <c r="BM846" s="78"/>
      <c r="BN846" s="78"/>
      <c r="BO846" s="78"/>
      <c r="BP846" s="78"/>
      <c r="BQ846" s="78"/>
      <c r="BR846" s="78"/>
      <c r="BS846" s="78"/>
      <c r="BT846" s="78"/>
      <c r="BU846" s="78"/>
      <c r="BV846" s="78"/>
      <c r="BW846" s="78"/>
      <c r="BX846" s="78"/>
      <c r="BY846" s="78"/>
      <c r="BZ846" s="78"/>
    </row>
    <row r="847" spans="1:78" s="67" customFormat="1" ht="15" customHeight="1">
      <c r="A847" s="200">
        <v>26</v>
      </c>
      <c r="B847" s="173" t="s">
        <v>304</v>
      </c>
      <c r="C847" s="190">
        <v>2016</v>
      </c>
      <c r="D847" s="175">
        <v>861</v>
      </c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  <c r="BK847" s="78"/>
      <c r="BL847" s="78"/>
      <c r="BM847" s="78"/>
      <c r="BN847" s="78"/>
      <c r="BO847" s="78"/>
      <c r="BP847" s="78"/>
      <c r="BQ847" s="78"/>
      <c r="BR847" s="78"/>
      <c r="BS847" s="78"/>
      <c r="BT847" s="78"/>
      <c r="BU847" s="78"/>
      <c r="BV847" s="78"/>
      <c r="BW847" s="78"/>
      <c r="BX847" s="78"/>
      <c r="BY847" s="78"/>
      <c r="BZ847" s="78"/>
    </row>
    <row r="848" spans="1:78" s="67" customFormat="1" ht="15.75" customHeight="1">
      <c r="A848" s="200">
        <v>27</v>
      </c>
      <c r="B848" s="173" t="s">
        <v>304</v>
      </c>
      <c r="C848" s="190">
        <v>2016</v>
      </c>
      <c r="D848" s="175">
        <v>861</v>
      </c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  <c r="BK848" s="78"/>
      <c r="BL848" s="78"/>
      <c r="BM848" s="78"/>
      <c r="BN848" s="78"/>
      <c r="BO848" s="78"/>
      <c r="BP848" s="78"/>
      <c r="BQ848" s="78"/>
      <c r="BR848" s="78"/>
      <c r="BS848" s="78"/>
      <c r="BT848" s="78"/>
      <c r="BU848" s="78"/>
      <c r="BV848" s="78"/>
      <c r="BW848" s="78"/>
      <c r="BX848" s="78"/>
      <c r="BY848" s="78"/>
      <c r="BZ848" s="78"/>
    </row>
    <row r="849" spans="1:78" s="67" customFormat="1" ht="12.75">
      <c r="A849" s="200">
        <v>28</v>
      </c>
      <c r="B849" s="124" t="s">
        <v>278</v>
      </c>
      <c r="C849" s="190">
        <v>2016</v>
      </c>
      <c r="D849" s="175">
        <v>307.5</v>
      </c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</row>
    <row r="850" spans="1:78" s="67" customFormat="1" ht="12.75">
      <c r="A850" s="200">
        <v>29</v>
      </c>
      <c r="B850" s="124" t="s">
        <v>278</v>
      </c>
      <c r="C850" s="190">
        <v>2016</v>
      </c>
      <c r="D850" s="175">
        <v>307.5</v>
      </c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</row>
    <row r="851" spans="1:78" s="67" customFormat="1" ht="12.75">
      <c r="A851" s="200">
        <v>30</v>
      </c>
      <c r="B851" s="124" t="s">
        <v>278</v>
      </c>
      <c r="C851" s="190">
        <v>2016</v>
      </c>
      <c r="D851" s="175">
        <v>307.5</v>
      </c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  <c r="BK851" s="78"/>
      <c r="BL851" s="78"/>
      <c r="BM851" s="78"/>
      <c r="BN851" s="78"/>
      <c r="BO851" s="78"/>
      <c r="BP851" s="78"/>
      <c r="BQ851" s="78"/>
      <c r="BR851" s="78"/>
      <c r="BS851" s="78"/>
      <c r="BT851" s="78"/>
      <c r="BU851" s="78"/>
      <c r="BV851" s="78"/>
      <c r="BW851" s="78"/>
      <c r="BX851" s="78"/>
      <c r="BY851" s="78"/>
      <c r="BZ851" s="78"/>
    </row>
    <row r="852" spans="1:78" s="67" customFormat="1" ht="12.75">
      <c r="A852" s="200">
        <v>31</v>
      </c>
      <c r="B852" s="124" t="s">
        <v>278</v>
      </c>
      <c r="C852" s="190">
        <v>2016</v>
      </c>
      <c r="D852" s="175">
        <v>367.77</v>
      </c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  <c r="BK852" s="78"/>
      <c r="BL852" s="78"/>
      <c r="BM852" s="78"/>
      <c r="BN852" s="78"/>
      <c r="BO852" s="78"/>
      <c r="BP852" s="78"/>
      <c r="BQ852" s="78"/>
      <c r="BR852" s="78"/>
      <c r="BS852" s="78"/>
      <c r="BT852" s="78"/>
      <c r="BU852" s="78"/>
      <c r="BV852" s="78"/>
      <c r="BW852" s="78"/>
      <c r="BX852" s="78"/>
      <c r="BY852" s="78"/>
      <c r="BZ852" s="78"/>
    </row>
    <row r="853" spans="1:78" s="67" customFormat="1" ht="12.75">
      <c r="A853" s="200">
        <v>32</v>
      </c>
      <c r="B853" s="124" t="s">
        <v>278</v>
      </c>
      <c r="C853" s="303">
        <v>2016</v>
      </c>
      <c r="D853" s="304">
        <v>367.77</v>
      </c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</row>
    <row r="854" spans="1:78" s="67" customFormat="1" ht="12.75">
      <c r="A854" s="200">
        <v>33</v>
      </c>
      <c r="B854" s="173" t="s">
        <v>305</v>
      </c>
      <c r="C854" s="190">
        <v>2016</v>
      </c>
      <c r="D854" s="175">
        <v>575.64</v>
      </c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  <c r="BK854" s="78"/>
      <c r="BL854" s="78"/>
      <c r="BM854" s="78"/>
      <c r="BN854" s="78"/>
      <c r="BO854" s="78"/>
      <c r="BP854" s="78"/>
      <c r="BQ854" s="78"/>
      <c r="BR854" s="78"/>
      <c r="BS854" s="78"/>
      <c r="BT854" s="78"/>
      <c r="BU854" s="78"/>
      <c r="BV854" s="78"/>
      <c r="BW854" s="78"/>
      <c r="BX854" s="78"/>
      <c r="BY854" s="78"/>
      <c r="BZ854" s="78"/>
    </row>
    <row r="855" spans="1:78" s="67" customFormat="1" ht="12.75">
      <c r="A855" s="200">
        <v>34</v>
      </c>
      <c r="B855" s="173" t="s">
        <v>306</v>
      </c>
      <c r="C855" s="190">
        <v>2016</v>
      </c>
      <c r="D855" s="175">
        <v>3530.1</v>
      </c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  <c r="BK855" s="78"/>
      <c r="BL855" s="78"/>
      <c r="BM855" s="78"/>
      <c r="BN855" s="78"/>
      <c r="BO855" s="78"/>
      <c r="BP855" s="78"/>
      <c r="BQ855" s="78"/>
      <c r="BR855" s="78"/>
      <c r="BS855" s="78"/>
      <c r="BT855" s="78"/>
      <c r="BU855" s="78"/>
      <c r="BV855" s="78"/>
      <c r="BW855" s="78"/>
      <c r="BX855" s="78"/>
      <c r="BY855" s="78"/>
      <c r="BZ855" s="78"/>
    </row>
    <row r="856" spans="1:78" s="67" customFormat="1" ht="12.75">
      <c r="A856" s="200">
        <v>35</v>
      </c>
      <c r="B856" s="300" t="s">
        <v>278</v>
      </c>
      <c r="C856" s="190">
        <v>2017</v>
      </c>
      <c r="D856" s="283">
        <v>516.6</v>
      </c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</row>
    <row r="857" spans="1:78" s="67" customFormat="1" ht="12.75">
      <c r="A857" s="200">
        <v>36</v>
      </c>
      <c r="B857" s="300" t="s">
        <v>278</v>
      </c>
      <c r="C857" s="190">
        <v>2017</v>
      </c>
      <c r="D857" s="283">
        <v>516.6</v>
      </c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</row>
    <row r="858" spans="1:78" s="67" customFormat="1" ht="12.75">
      <c r="A858" s="200">
        <v>37</v>
      </c>
      <c r="B858" s="300" t="s">
        <v>278</v>
      </c>
      <c r="C858" s="190">
        <v>2017</v>
      </c>
      <c r="D858" s="283">
        <v>516.6</v>
      </c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</row>
    <row r="859" spans="1:78" s="67" customFormat="1" ht="12.75">
      <c r="A859" s="200">
        <v>38</v>
      </c>
      <c r="B859" s="300" t="s">
        <v>278</v>
      </c>
      <c r="C859" s="190">
        <v>2017</v>
      </c>
      <c r="D859" s="283">
        <v>516.6</v>
      </c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</row>
    <row r="860" spans="1:78" s="67" customFormat="1" ht="12.75">
      <c r="A860" s="200">
        <v>39</v>
      </c>
      <c r="B860" s="300" t="s">
        <v>278</v>
      </c>
      <c r="C860" s="190">
        <v>2017</v>
      </c>
      <c r="D860" s="283">
        <v>516.6</v>
      </c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</row>
    <row r="861" spans="1:78" s="67" customFormat="1" ht="12.75">
      <c r="A861" s="200">
        <v>40</v>
      </c>
      <c r="B861" s="300" t="s">
        <v>278</v>
      </c>
      <c r="C861" s="190">
        <v>2017</v>
      </c>
      <c r="D861" s="283">
        <v>516.6</v>
      </c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</row>
    <row r="862" spans="1:78" s="67" customFormat="1" ht="12.75">
      <c r="A862" s="200">
        <v>41</v>
      </c>
      <c r="B862" s="300" t="s">
        <v>278</v>
      </c>
      <c r="C862" s="190">
        <v>2017</v>
      </c>
      <c r="D862" s="283">
        <v>516.6</v>
      </c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</row>
    <row r="863" spans="1:78" s="67" customFormat="1" ht="12.75">
      <c r="A863" s="200">
        <v>42</v>
      </c>
      <c r="B863" s="300" t="s">
        <v>278</v>
      </c>
      <c r="C863" s="190">
        <v>2017</v>
      </c>
      <c r="D863" s="283">
        <v>516.6</v>
      </c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</row>
    <row r="864" spans="1:78" s="67" customFormat="1" ht="12.75">
      <c r="A864" s="200">
        <v>43</v>
      </c>
      <c r="B864" s="300" t="s">
        <v>278</v>
      </c>
      <c r="C864" s="190">
        <v>2017</v>
      </c>
      <c r="D864" s="283">
        <v>516.6</v>
      </c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</row>
    <row r="865" spans="1:78" s="67" customFormat="1" ht="12.75">
      <c r="A865" s="200">
        <v>44</v>
      </c>
      <c r="B865" s="300" t="s">
        <v>278</v>
      </c>
      <c r="C865" s="190">
        <v>2017</v>
      </c>
      <c r="D865" s="283">
        <v>516.6</v>
      </c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</row>
    <row r="866" spans="1:78" s="67" customFormat="1" ht="12.75">
      <c r="A866" s="200">
        <v>45</v>
      </c>
      <c r="B866" s="300" t="s">
        <v>278</v>
      </c>
      <c r="C866" s="190">
        <v>2017</v>
      </c>
      <c r="D866" s="283">
        <v>516.6</v>
      </c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</row>
    <row r="867" spans="1:78" s="67" customFormat="1" ht="25.5">
      <c r="A867" s="200">
        <v>46</v>
      </c>
      <c r="B867" s="173" t="s">
        <v>338</v>
      </c>
      <c r="C867" s="190">
        <v>2017</v>
      </c>
      <c r="D867" s="175">
        <v>3517.8</v>
      </c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</row>
    <row r="868" spans="1:78" s="67" customFormat="1" ht="25.5">
      <c r="A868" s="200">
        <v>47</v>
      </c>
      <c r="B868" s="173" t="s">
        <v>338</v>
      </c>
      <c r="C868" s="190">
        <v>2017</v>
      </c>
      <c r="D868" s="175">
        <v>3517.8</v>
      </c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</row>
    <row r="869" spans="1:78" s="67" customFormat="1" ht="25.5">
      <c r="A869" s="200">
        <v>48</v>
      </c>
      <c r="B869" s="173" t="s">
        <v>338</v>
      </c>
      <c r="C869" s="190">
        <v>2017</v>
      </c>
      <c r="D869" s="175">
        <v>3517.8</v>
      </c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</row>
    <row r="870" spans="1:78" s="67" customFormat="1" ht="12.75">
      <c r="A870" s="200">
        <v>49</v>
      </c>
      <c r="B870" s="173" t="s">
        <v>339</v>
      </c>
      <c r="C870" s="190">
        <v>2017</v>
      </c>
      <c r="D870" s="175">
        <v>713.4</v>
      </c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</row>
    <row r="871" spans="1:78" s="67" customFormat="1" ht="12.75">
      <c r="A871" s="200">
        <v>50</v>
      </c>
      <c r="B871" s="173" t="s">
        <v>339</v>
      </c>
      <c r="C871" s="190">
        <v>2017</v>
      </c>
      <c r="D871" s="175">
        <v>713.4</v>
      </c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</row>
    <row r="872" spans="1:78" s="67" customFormat="1" ht="12.75">
      <c r="A872" s="200">
        <v>51</v>
      </c>
      <c r="B872" s="173" t="s">
        <v>339</v>
      </c>
      <c r="C872" s="190">
        <v>2017</v>
      </c>
      <c r="D872" s="175">
        <v>713.4</v>
      </c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</row>
    <row r="873" spans="1:78" s="67" customFormat="1" ht="12.75">
      <c r="A873" s="200">
        <v>52</v>
      </c>
      <c r="B873" s="173" t="s">
        <v>340</v>
      </c>
      <c r="C873" s="190">
        <v>2017</v>
      </c>
      <c r="D873" s="175">
        <v>5700</v>
      </c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</row>
    <row r="874" spans="1:78" s="67" customFormat="1" ht="12.75">
      <c r="A874" s="200">
        <v>53</v>
      </c>
      <c r="B874" s="124" t="s">
        <v>606</v>
      </c>
      <c r="C874" s="190">
        <v>2018</v>
      </c>
      <c r="D874" s="192">
        <v>28105.5</v>
      </c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</row>
    <row r="875" spans="1:78" s="67" customFormat="1" ht="12.75">
      <c r="A875" s="200">
        <v>54</v>
      </c>
      <c r="B875" s="300" t="s">
        <v>880</v>
      </c>
      <c r="C875" s="190">
        <v>2019</v>
      </c>
      <c r="D875" s="283">
        <v>2927.4</v>
      </c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</row>
    <row r="876" spans="1:78" s="67" customFormat="1" ht="12.75">
      <c r="A876" s="200">
        <v>55</v>
      </c>
      <c r="B876" s="300" t="s">
        <v>881</v>
      </c>
      <c r="C876" s="190">
        <v>2019</v>
      </c>
      <c r="D876" s="283">
        <v>2927.4</v>
      </c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</row>
    <row r="877" spans="1:78" s="67" customFormat="1" ht="12.75">
      <c r="A877" s="200">
        <v>56</v>
      </c>
      <c r="B877" s="300" t="s">
        <v>881</v>
      </c>
      <c r="C877" s="190">
        <v>2019</v>
      </c>
      <c r="D877" s="283">
        <v>2927.4</v>
      </c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</row>
    <row r="878" spans="1:78" s="67" customFormat="1" ht="12.75">
      <c r="A878" s="200">
        <v>57</v>
      </c>
      <c r="B878" s="300" t="s">
        <v>881</v>
      </c>
      <c r="C878" s="190">
        <v>2019</v>
      </c>
      <c r="D878" s="283">
        <v>2927.4</v>
      </c>
      <c r="E878" s="191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</row>
    <row r="879" spans="1:78" s="67" customFormat="1" ht="12.75">
      <c r="A879" s="200">
        <v>58</v>
      </c>
      <c r="B879" s="300" t="s">
        <v>881</v>
      </c>
      <c r="C879" s="190">
        <v>2019</v>
      </c>
      <c r="D879" s="283">
        <v>2927.4</v>
      </c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</row>
    <row r="880" spans="1:78" s="67" customFormat="1" ht="12.75">
      <c r="A880" s="200">
        <v>59</v>
      </c>
      <c r="B880" s="300" t="s">
        <v>881</v>
      </c>
      <c r="C880" s="190">
        <v>2019</v>
      </c>
      <c r="D880" s="283">
        <v>2927.4</v>
      </c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</row>
    <row r="881" spans="1:78" s="67" customFormat="1" ht="12.75">
      <c r="A881" s="200">
        <v>60</v>
      </c>
      <c r="B881" s="300" t="s">
        <v>881</v>
      </c>
      <c r="C881" s="190">
        <v>2019</v>
      </c>
      <c r="D881" s="283">
        <v>2927.4</v>
      </c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</row>
    <row r="882" spans="1:78" s="67" customFormat="1" ht="12.75">
      <c r="A882" s="200">
        <v>61</v>
      </c>
      <c r="B882" s="300" t="s">
        <v>881</v>
      </c>
      <c r="C882" s="190">
        <v>2019</v>
      </c>
      <c r="D882" s="283">
        <v>2927.4</v>
      </c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</row>
    <row r="883" spans="1:78" s="67" customFormat="1" ht="12.75">
      <c r="A883" s="200">
        <v>62</v>
      </c>
      <c r="B883" s="300" t="s">
        <v>881</v>
      </c>
      <c r="C883" s="190">
        <v>2019</v>
      </c>
      <c r="D883" s="283">
        <v>2927.4</v>
      </c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</row>
    <row r="884" spans="1:78" s="67" customFormat="1" ht="12.75">
      <c r="A884" s="200">
        <v>63</v>
      </c>
      <c r="B884" s="300" t="s">
        <v>881</v>
      </c>
      <c r="C884" s="190">
        <v>2019</v>
      </c>
      <c r="D884" s="283">
        <v>2927.4</v>
      </c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</row>
    <row r="885" spans="1:78" s="67" customFormat="1" ht="12.75">
      <c r="A885" s="200">
        <v>64</v>
      </c>
      <c r="B885" s="300" t="s">
        <v>882</v>
      </c>
      <c r="C885" s="190">
        <v>2019</v>
      </c>
      <c r="D885" s="283">
        <v>3260.73</v>
      </c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</row>
    <row r="886" spans="1:78" s="67" customFormat="1" ht="12.75">
      <c r="A886" s="200">
        <v>65</v>
      </c>
      <c r="B886" s="300" t="s">
        <v>882</v>
      </c>
      <c r="C886" s="190">
        <v>2019</v>
      </c>
      <c r="D886" s="283">
        <v>3260.73</v>
      </c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</row>
    <row r="887" spans="1:78" s="67" customFormat="1" ht="12.75">
      <c r="A887" s="200">
        <v>66</v>
      </c>
      <c r="B887" s="300" t="s">
        <v>882</v>
      </c>
      <c r="C887" s="190">
        <v>2019</v>
      </c>
      <c r="D887" s="283">
        <v>3260.73</v>
      </c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</row>
    <row r="888" spans="1:78" s="67" customFormat="1" ht="12.75">
      <c r="A888" s="200">
        <v>67</v>
      </c>
      <c r="B888" s="300" t="s">
        <v>882</v>
      </c>
      <c r="C888" s="190">
        <v>2019</v>
      </c>
      <c r="D888" s="283">
        <v>3260.73</v>
      </c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</row>
    <row r="889" spans="1:78" s="67" customFormat="1" ht="12.75">
      <c r="A889" s="200">
        <v>68</v>
      </c>
      <c r="B889" s="300" t="s">
        <v>882</v>
      </c>
      <c r="C889" s="190">
        <v>2019</v>
      </c>
      <c r="D889" s="283">
        <v>3260.73</v>
      </c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</row>
    <row r="890" spans="1:78" s="67" customFormat="1" ht="12.75">
      <c r="A890" s="200">
        <v>69</v>
      </c>
      <c r="B890" s="124" t="s">
        <v>283</v>
      </c>
      <c r="C890" s="58">
        <v>2015</v>
      </c>
      <c r="D890" s="192">
        <v>1537.5</v>
      </c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</row>
    <row r="891" spans="1:78" s="67" customFormat="1" ht="12.75">
      <c r="A891" s="200">
        <v>70</v>
      </c>
      <c r="B891" s="173" t="s">
        <v>307</v>
      </c>
      <c r="C891" s="190">
        <v>2016</v>
      </c>
      <c r="D891" s="146">
        <v>1899</v>
      </c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</row>
    <row r="892" spans="1:78" s="67" customFormat="1" ht="12.75">
      <c r="A892" s="200">
        <v>71</v>
      </c>
      <c r="B892" s="173" t="s">
        <v>341</v>
      </c>
      <c r="C892" s="190">
        <v>2017</v>
      </c>
      <c r="D892" s="168">
        <v>1468.43</v>
      </c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</row>
    <row r="893" spans="1:78" s="67" customFormat="1" ht="12.75">
      <c r="A893" s="200">
        <v>72</v>
      </c>
      <c r="B893" s="173" t="s">
        <v>607</v>
      </c>
      <c r="C893" s="190">
        <v>2018</v>
      </c>
      <c r="D893" s="168">
        <v>1988.6</v>
      </c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</row>
    <row r="894" spans="1:78" s="67" customFormat="1" ht="13.5" thickBot="1">
      <c r="A894" s="200">
        <v>73</v>
      </c>
      <c r="B894" s="173" t="s">
        <v>883</v>
      </c>
      <c r="C894" s="190">
        <v>2019</v>
      </c>
      <c r="D894" s="146">
        <v>2189.4</v>
      </c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</row>
    <row r="895" spans="1:78" s="67" customFormat="1" ht="18" customHeight="1" thickBot="1">
      <c r="A895" s="447" t="s">
        <v>66</v>
      </c>
      <c r="B895" s="448"/>
      <c r="C895" s="106"/>
      <c r="D895" s="92">
        <f>SUM(D822:D894)</f>
        <v>212712.93000000002</v>
      </c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</row>
    <row r="896" spans="1:78" s="67" customFormat="1" ht="18" customHeight="1" thickBot="1">
      <c r="A896" s="453" t="s">
        <v>322</v>
      </c>
      <c r="B896" s="454"/>
      <c r="C896" s="454"/>
      <c r="D896" s="455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</row>
    <row r="897" spans="1:78" s="67" customFormat="1" ht="12.75">
      <c r="A897" s="200">
        <v>1</v>
      </c>
      <c r="B897" s="173" t="s">
        <v>452</v>
      </c>
      <c r="C897" s="190">
        <v>2015</v>
      </c>
      <c r="D897" s="175">
        <v>2090.81</v>
      </c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</row>
    <row r="898" spans="1:78" s="67" customFormat="1" ht="12.75">
      <c r="A898" s="199">
        <v>2</v>
      </c>
      <c r="B898" s="173" t="s">
        <v>453</v>
      </c>
      <c r="C898" s="190">
        <v>2015</v>
      </c>
      <c r="D898" s="175">
        <v>2720</v>
      </c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</row>
    <row r="899" spans="1:78" s="67" customFormat="1" ht="12.75">
      <c r="A899" s="200">
        <v>3</v>
      </c>
      <c r="B899" s="173" t="s">
        <v>454</v>
      </c>
      <c r="C899" s="190">
        <v>2015</v>
      </c>
      <c r="D899" s="175">
        <v>1040</v>
      </c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</row>
    <row r="900" spans="1:78" s="67" customFormat="1" ht="12.75">
      <c r="A900" s="199">
        <v>4</v>
      </c>
      <c r="B900" s="173" t="s">
        <v>455</v>
      </c>
      <c r="C900" s="190">
        <v>2015</v>
      </c>
      <c r="D900" s="175">
        <v>1100</v>
      </c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</row>
    <row r="901" spans="1:78" s="67" customFormat="1" ht="12.75">
      <c r="A901" s="200">
        <v>5</v>
      </c>
      <c r="B901" s="173" t="s">
        <v>456</v>
      </c>
      <c r="C901" s="190">
        <v>2015</v>
      </c>
      <c r="D901" s="175">
        <v>4671.06</v>
      </c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</row>
    <row r="902" spans="1:78" s="67" customFormat="1" ht="12.75">
      <c r="A902" s="199">
        <v>6</v>
      </c>
      <c r="B902" s="173" t="s">
        <v>457</v>
      </c>
      <c r="C902" s="190">
        <v>2015</v>
      </c>
      <c r="D902" s="175">
        <v>950</v>
      </c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</row>
    <row r="903" spans="1:78" s="67" customFormat="1" ht="12.75">
      <c r="A903" s="200">
        <v>7</v>
      </c>
      <c r="B903" s="173" t="s">
        <v>451</v>
      </c>
      <c r="C903" s="190">
        <v>2015</v>
      </c>
      <c r="D903" s="175">
        <v>5020</v>
      </c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</row>
    <row r="904" spans="1:78" s="67" customFormat="1" ht="12.75">
      <c r="A904" s="199">
        <v>8</v>
      </c>
      <c r="B904" s="173" t="s">
        <v>458</v>
      </c>
      <c r="C904" s="190">
        <v>2015</v>
      </c>
      <c r="D904" s="175">
        <v>3683.12</v>
      </c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</row>
    <row r="905" spans="1:78" s="67" customFormat="1" ht="12.75">
      <c r="A905" s="200">
        <v>9</v>
      </c>
      <c r="B905" s="173" t="s">
        <v>450</v>
      </c>
      <c r="C905" s="190">
        <v>2015</v>
      </c>
      <c r="D905" s="175">
        <v>2977</v>
      </c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</row>
    <row r="906" spans="1:78" s="67" customFormat="1" ht="12.75">
      <c r="A906" s="199">
        <v>10</v>
      </c>
      <c r="B906" s="67" t="s">
        <v>459</v>
      </c>
      <c r="C906" s="190">
        <v>2015</v>
      </c>
      <c r="D906" s="175">
        <v>3198</v>
      </c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</row>
    <row r="907" spans="1:78" s="67" customFormat="1" ht="12.75">
      <c r="A907" s="200">
        <v>11</v>
      </c>
      <c r="B907" s="173" t="s">
        <v>460</v>
      </c>
      <c r="C907" s="190">
        <v>2015</v>
      </c>
      <c r="D907" s="175">
        <v>2520.32</v>
      </c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</row>
    <row r="908" spans="1:78" s="67" customFormat="1" ht="12.75">
      <c r="A908" s="199">
        <v>12</v>
      </c>
      <c r="B908" s="67" t="s">
        <v>461</v>
      </c>
      <c r="C908" s="190">
        <v>2015</v>
      </c>
      <c r="D908" s="175">
        <v>3075</v>
      </c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</row>
    <row r="909" spans="1:78" s="67" customFormat="1" ht="12.75">
      <c r="A909" s="200">
        <v>13</v>
      </c>
      <c r="B909" s="173" t="s">
        <v>462</v>
      </c>
      <c r="C909" s="190">
        <v>2015</v>
      </c>
      <c r="D909" s="175">
        <v>2800</v>
      </c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</row>
    <row r="910" spans="1:78" s="67" customFormat="1" ht="12.75">
      <c r="A910" s="199">
        <v>14</v>
      </c>
      <c r="B910" s="173" t="s">
        <v>463</v>
      </c>
      <c r="C910" s="190">
        <v>2015</v>
      </c>
      <c r="D910" s="175">
        <v>21789.92</v>
      </c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</row>
    <row r="911" spans="1:78" s="67" customFormat="1" ht="12.75">
      <c r="A911" s="200">
        <v>15</v>
      </c>
      <c r="B911" s="173" t="s">
        <v>464</v>
      </c>
      <c r="C911" s="190">
        <v>2015</v>
      </c>
      <c r="D911" s="175">
        <v>2900</v>
      </c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</row>
    <row r="912" spans="1:78" s="67" customFormat="1" ht="12.75">
      <c r="A912" s="199">
        <v>16</v>
      </c>
      <c r="B912" s="173" t="s">
        <v>465</v>
      </c>
      <c r="C912" s="190">
        <v>2015</v>
      </c>
      <c r="D912" s="175">
        <v>692</v>
      </c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</row>
    <row r="913" spans="1:78" s="67" customFormat="1" ht="12.75">
      <c r="A913" s="200">
        <v>17</v>
      </c>
      <c r="B913" s="173" t="s">
        <v>466</v>
      </c>
      <c r="C913" s="190">
        <v>2015</v>
      </c>
      <c r="D913" s="175">
        <v>7525.36</v>
      </c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</row>
    <row r="914" spans="1:78" s="67" customFormat="1" ht="12.75">
      <c r="A914" s="199">
        <v>18</v>
      </c>
      <c r="B914" s="173" t="s">
        <v>467</v>
      </c>
      <c r="C914" s="190">
        <v>2015</v>
      </c>
      <c r="D914" s="175">
        <v>3672.08</v>
      </c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</row>
    <row r="915" spans="1:78" s="67" customFormat="1" ht="12.75">
      <c r="A915" s="200">
        <v>19</v>
      </c>
      <c r="B915" s="173" t="s">
        <v>450</v>
      </c>
      <c r="C915" s="190">
        <v>2015</v>
      </c>
      <c r="D915" s="175">
        <v>575</v>
      </c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</row>
    <row r="916" spans="1:78" s="67" customFormat="1" ht="12.75">
      <c r="A916" s="199">
        <v>20</v>
      </c>
      <c r="B916" s="173" t="s">
        <v>450</v>
      </c>
      <c r="C916" s="190">
        <v>2015</v>
      </c>
      <c r="D916" s="175">
        <v>787</v>
      </c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</row>
    <row r="917" spans="1:78" s="67" customFormat="1" ht="12.75">
      <c r="A917" s="200">
        <v>21</v>
      </c>
      <c r="B917" s="173" t="s">
        <v>451</v>
      </c>
      <c r="C917" s="190">
        <v>2015</v>
      </c>
      <c r="D917" s="175">
        <v>5020</v>
      </c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</row>
    <row r="918" spans="1:78" s="67" customFormat="1" ht="12.75">
      <c r="A918" s="199">
        <v>22</v>
      </c>
      <c r="B918" s="173" t="s">
        <v>450</v>
      </c>
      <c r="C918" s="190">
        <v>2015</v>
      </c>
      <c r="D918" s="175">
        <v>1377</v>
      </c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</row>
    <row r="919" spans="1:78" s="67" customFormat="1" ht="12.75">
      <c r="A919" s="200">
        <v>23</v>
      </c>
      <c r="B919" s="173" t="s">
        <v>468</v>
      </c>
      <c r="C919" s="190">
        <v>2015</v>
      </c>
      <c r="D919" s="175">
        <v>6341.46</v>
      </c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</row>
    <row r="920" spans="1:78" s="67" customFormat="1" ht="12.75">
      <c r="A920" s="199">
        <v>24</v>
      </c>
      <c r="B920" s="173" t="s">
        <v>469</v>
      </c>
      <c r="C920" s="190">
        <v>2015</v>
      </c>
      <c r="D920" s="175">
        <v>7470.06</v>
      </c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</row>
    <row r="921" spans="1:78" s="67" customFormat="1" ht="12.75">
      <c r="A921" s="200">
        <v>25</v>
      </c>
      <c r="B921" s="173" t="s">
        <v>469</v>
      </c>
      <c r="C921" s="190">
        <v>2015</v>
      </c>
      <c r="D921" s="175">
        <v>6962.28</v>
      </c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</row>
    <row r="922" spans="1:78" s="67" customFormat="1" ht="12.75">
      <c r="A922" s="199">
        <v>26</v>
      </c>
      <c r="B922" s="173" t="s">
        <v>470</v>
      </c>
      <c r="C922" s="190">
        <v>2015</v>
      </c>
      <c r="D922" s="175">
        <v>11077.27</v>
      </c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</row>
    <row r="923" spans="1:78" s="67" customFormat="1" ht="12.75">
      <c r="A923" s="200">
        <v>27</v>
      </c>
      <c r="B923" s="173" t="s">
        <v>450</v>
      </c>
      <c r="C923" s="190">
        <v>2015</v>
      </c>
      <c r="D923" s="175">
        <v>2524</v>
      </c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</row>
    <row r="924" spans="1:78" s="67" customFormat="1" ht="12.75">
      <c r="A924" s="199">
        <v>28</v>
      </c>
      <c r="B924" s="173" t="s">
        <v>450</v>
      </c>
      <c r="C924" s="190">
        <v>2015</v>
      </c>
      <c r="D924" s="175">
        <v>1785</v>
      </c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</row>
    <row r="925" spans="1:78" s="67" customFormat="1" ht="12.75">
      <c r="A925" s="200">
        <v>29</v>
      </c>
      <c r="B925" s="173" t="s">
        <v>450</v>
      </c>
      <c r="C925" s="190">
        <v>2015</v>
      </c>
      <c r="D925" s="175">
        <v>2349.01</v>
      </c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</row>
    <row r="926" spans="1:78" s="67" customFormat="1" ht="12.75">
      <c r="A926" s="199">
        <v>30</v>
      </c>
      <c r="B926" s="173" t="s">
        <v>471</v>
      </c>
      <c r="C926" s="190">
        <v>2015</v>
      </c>
      <c r="D926" s="175">
        <v>1798</v>
      </c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  <c r="BK926" s="78"/>
      <c r="BL926" s="78"/>
      <c r="BM926" s="78"/>
      <c r="BN926" s="78"/>
      <c r="BO926" s="78"/>
      <c r="BP926" s="78"/>
      <c r="BQ926" s="78"/>
      <c r="BR926" s="78"/>
      <c r="BS926" s="78"/>
      <c r="BT926" s="78"/>
      <c r="BU926" s="78"/>
      <c r="BV926" s="78"/>
      <c r="BW926" s="78"/>
      <c r="BX926" s="78"/>
      <c r="BY926" s="78"/>
      <c r="BZ926" s="78"/>
    </row>
    <row r="927" spans="1:78" s="67" customFormat="1" ht="12.75">
      <c r="A927" s="200">
        <v>31</v>
      </c>
      <c r="B927" s="173" t="s">
        <v>450</v>
      </c>
      <c r="C927" s="190">
        <v>2015</v>
      </c>
      <c r="D927" s="175">
        <v>2547.99</v>
      </c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  <c r="BK927" s="78"/>
      <c r="BL927" s="78"/>
      <c r="BM927" s="78"/>
      <c r="BN927" s="78"/>
      <c r="BO927" s="78"/>
      <c r="BP927" s="78"/>
      <c r="BQ927" s="78"/>
      <c r="BR927" s="78"/>
      <c r="BS927" s="78"/>
      <c r="BT927" s="78"/>
      <c r="BU927" s="78"/>
      <c r="BV927" s="78"/>
      <c r="BW927" s="78"/>
      <c r="BX927" s="78"/>
      <c r="BY927" s="78"/>
      <c r="BZ927" s="78"/>
    </row>
    <row r="928" spans="1:78" s="67" customFormat="1" ht="12.75">
      <c r="A928" s="199">
        <v>32</v>
      </c>
      <c r="B928" s="173" t="s">
        <v>450</v>
      </c>
      <c r="C928" s="190">
        <v>2015</v>
      </c>
      <c r="D928" s="175">
        <v>899</v>
      </c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  <c r="BK928" s="78"/>
      <c r="BL928" s="78"/>
      <c r="BM928" s="78"/>
      <c r="BN928" s="78"/>
      <c r="BO928" s="78"/>
      <c r="BP928" s="78"/>
      <c r="BQ928" s="78"/>
      <c r="BR928" s="78"/>
      <c r="BS928" s="78"/>
      <c r="BT928" s="78"/>
      <c r="BU928" s="78"/>
      <c r="BV928" s="78"/>
      <c r="BW928" s="78"/>
      <c r="BX928" s="78"/>
      <c r="BY928" s="78"/>
      <c r="BZ928" s="78"/>
    </row>
    <row r="929" spans="1:78" s="67" customFormat="1" ht="12.75">
      <c r="A929" s="200">
        <v>33</v>
      </c>
      <c r="B929" s="173" t="s">
        <v>457</v>
      </c>
      <c r="C929" s="190">
        <v>2015</v>
      </c>
      <c r="D929" s="175">
        <v>920</v>
      </c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  <c r="BK929" s="78"/>
      <c r="BL929" s="78"/>
      <c r="BM929" s="78"/>
      <c r="BN929" s="78"/>
      <c r="BO929" s="78"/>
      <c r="BP929" s="78"/>
      <c r="BQ929" s="78"/>
      <c r="BR929" s="78"/>
      <c r="BS929" s="78"/>
      <c r="BT929" s="78"/>
      <c r="BU929" s="78"/>
      <c r="BV929" s="78"/>
      <c r="BW929" s="78"/>
      <c r="BX929" s="78"/>
      <c r="BY929" s="78"/>
      <c r="BZ929" s="78"/>
    </row>
    <row r="930" spans="1:78" s="67" customFormat="1" ht="12.75">
      <c r="A930" s="199">
        <v>34</v>
      </c>
      <c r="B930" s="173" t="s">
        <v>450</v>
      </c>
      <c r="C930" s="190">
        <v>2015</v>
      </c>
      <c r="D930" s="175">
        <v>939</v>
      </c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</row>
    <row r="931" spans="1:78" s="67" customFormat="1" ht="12.75">
      <c r="A931" s="200">
        <v>35</v>
      </c>
      <c r="B931" s="173" t="s">
        <v>450</v>
      </c>
      <c r="C931" s="190">
        <v>2015</v>
      </c>
      <c r="D931" s="175">
        <v>1291</v>
      </c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  <c r="BK931" s="78"/>
      <c r="BL931" s="78"/>
      <c r="BM931" s="78"/>
      <c r="BN931" s="78"/>
      <c r="BO931" s="78"/>
      <c r="BP931" s="78"/>
      <c r="BQ931" s="78"/>
      <c r="BR931" s="78"/>
      <c r="BS931" s="78"/>
      <c r="BT931" s="78"/>
      <c r="BU931" s="78"/>
      <c r="BV931" s="78"/>
      <c r="BW931" s="78"/>
      <c r="BX931" s="78"/>
      <c r="BY931" s="78"/>
      <c r="BZ931" s="78"/>
    </row>
    <row r="932" spans="1:78" s="67" customFormat="1" ht="12.75">
      <c r="A932" s="199">
        <v>36</v>
      </c>
      <c r="B932" s="173" t="s">
        <v>455</v>
      </c>
      <c r="C932" s="190">
        <v>2015</v>
      </c>
      <c r="D932" s="175">
        <v>676</v>
      </c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  <c r="BK932" s="78"/>
      <c r="BL932" s="78"/>
      <c r="BM932" s="78"/>
      <c r="BN932" s="78"/>
      <c r="BO932" s="78"/>
      <c r="BP932" s="78"/>
      <c r="BQ932" s="78"/>
      <c r="BR932" s="78"/>
      <c r="BS932" s="78"/>
      <c r="BT932" s="78"/>
      <c r="BU932" s="78"/>
      <c r="BV932" s="78"/>
      <c r="BW932" s="78"/>
      <c r="BX932" s="78"/>
      <c r="BY932" s="78"/>
      <c r="BZ932" s="78"/>
    </row>
    <row r="933" spans="1:78" s="67" customFormat="1" ht="12.75">
      <c r="A933" s="200">
        <v>37</v>
      </c>
      <c r="B933" s="173" t="s">
        <v>450</v>
      </c>
      <c r="C933" s="190">
        <v>2015</v>
      </c>
      <c r="D933" s="175">
        <v>1607.4</v>
      </c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</row>
    <row r="934" spans="1:78" s="67" customFormat="1" ht="12.75">
      <c r="A934" s="199">
        <v>38</v>
      </c>
      <c r="B934" s="173" t="s">
        <v>472</v>
      </c>
      <c r="C934" s="190">
        <v>2015</v>
      </c>
      <c r="D934" s="175">
        <v>535</v>
      </c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</row>
    <row r="935" spans="1:78" s="67" customFormat="1" ht="12.75">
      <c r="A935" s="200">
        <v>39</v>
      </c>
      <c r="B935" s="173" t="s">
        <v>473</v>
      </c>
      <c r="C935" s="190">
        <v>2015</v>
      </c>
      <c r="D935" s="175">
        <v>615</v>
      </c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  <c r="BK935" s="78"/>
      <c r="BL935" s="78"/>
      <c r="BM935" s="78"/>
      <c r="BN935" s="78"/>
      <c r="BO935" s="78"/>
      <c r="BP935" s="78"/>
      <c r="BQ935" s="78"/>
      <c r="BR935" s="78"/>
      <c r="BS935" s="78"/>
      <c r="BT935" s="78"/>
      <c r="BU935" s="78"/>
      <c r="BV935" s="78"/>
      <c r="BW935" s="78"/>
      <c r="BX935" s="78"/>
      <c r="BY935" s="78"/>
      <c r="BZ935" s="78"/>
    </row>
    <row r="936" spans="1:78" s="67" customFormat="1" ht="12.75">
      <c r="A936" s="199">
        <v>40</v>
      </c>
      <c r="B936" s="173" t="s">
        <v>474</v>
      </c>
      <c r="C936" s="190">
        <v>2015</v>
      </c>
      <c r="D936" s="175">
        <v>1834</v>
      </c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</row>
    <row r="937" spans="1:78" s="67" customFormat="1" ht="12.75">
      <c r="A937" s="200">
        <v>41</v>
      </c>
      <c r="B937" s="173" t="s">
        <v>475</v>
      </c>
      <c r="C937" s="190">
        <v>2016</v>
      </c>
      <c r="D937" s="175">
        <v>1648.78</v>
      </c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  <c r="BK937" s="78"/>
      <c r="BL937" s="78"/>
      <c r="BM937" s="78"/>
      <c r="BN937" s="78"/>
      <c r="BO937" s="78"/>
      <c r="BP937" s="78"/>
      <c r="BQ937" s="78"/>
      <c r="BR937" s="78"/>
      <c r="BS937" s="78"/>
      <c r="BT937" s="78"/>
      <c r="BU937" s="78"/>
      <c r="BV937" s="78"/>
      <c r="BW937" s="78"/>
      <c r="BX937" s="78"/>
      <c r="BY937" s="78"/>
      <c r="BZ937" s="78"/>
    </row>
    <row r="938" spans="1:78" s="67" customFormat="1" ht="12.75">
      <c r="A938" s="199">
        <v>42</v>
      </c>
      <c r="B938" s="173" t="s">
        <v>468</v>
      </c>
      <c r="C938" s="190">
        <v>2016</v>
      </c>
      <c r="D938" s="175">
        <v>6341.46</v>
      </c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  <c r="BK938" s="78"/>
      <c r="BL938" s="78"/>
      <c r="BM938" s="78"/>
      <c r="BN938" s="78"/>
      <c r="BO938" s="78"/>
      <c r="BP938" s="78"/>
      <c r="BQ938" s="78"/>
      <c r="BR938" s="78"/>
      <c r="BS938" s="78"/>
      <c r="BT938" s="78"/>
      <c r="BU938" s="78"/>
      <c r="BV938" s="78"/>
      <c r="BW938" s="78"/>
      <c r="BX938" s="78"/>
      <c r="BY938" s="78"/>
      <c r="BZ938" s="78"/>
    </row>
    <row r="939" spans="1:78" s="67" customFormat="1" ht="12.75">
      <c r="A939" s="200">
        <v>43</v>
      </c>
      <c r="B939" s="173" t="s">
        <v>476</v>
      </c>
      <c r="C939" s="190">
        <v>2016</v>
      </c>
      <c r="D939" s="175">
        <v>3578.49</v>
      </c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</row>
    <row r="940" spans="1:78" s="67" customFormat="1" ht="12.75">
      <c r="A940" s="199">
        <v>44</v>
      </c>
      <c r="B940" s="173" t="s">
        <v>477</v>
      </c>
      <c r="C940" s="190">
        <v>2016</v>
      </c>
      <c r="D940" s="175">
        <v>2287.47</v>
      </c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  <c r="BK940" s="78"/>
      <c r="BL940" s="78"/>
      <c r="BM940" s="78"/>
      <c r="BN940" s="78"/>
      <c r="BO940" s="78"/>
      <c r="BP940" s="78"/>
      <c r="BQ940" s="78"/>
      <c r="BR940" s="78"/>
      <c r="BS940" s="78"/>
      <c r="BT940" s="78"/>
      <c r="BU940" s="78"/>
      <c r="BV940" s="78"/>
      <c r="BW940" s="78"/>
      <c r="BX940" s="78"/>
      <c r="BY940" s="78"/>
      <c r="BZ940" s="78"/>
    </row>
    <row r="941" spans="1:78" s="67" customFormat="1" ht="12.75">
      <c r="A941" s="200">
        <v>45</v>
      </c>
      <c r="B941" s="173" t="s">
        <v>478</v>
      </c>
      <c r="C941" s="190">
        <v>2016</v>
      </c>
      <c r="D941" s="175">
        <v>2230</v>
      </c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  <c r="BK941" s="78"/>
      <c r="BL941" s="78"/>
      <c r="BM941" s="78"/>
      <c r="BN941" s="78"/>
      <c r="BO941" s="78"/>
      <c r="BP941" s="78"/>
      <c r="BQ941" s="78"/>
      <c r="BR941" s="78"/>
      <c r="BS941" s="78"/>
      <c r="BT941" s="78"/>
      <c r="BU941" s="78"/>
      <c r="BV941" s="78"/>
      <c r="BW941" s="78"/>
      <c r="BX941" s="78"/>
      <c r="BY941" s="78"/>
      <c r="BZ941" s="78"/>
    </row>
    <row r="942" spans="1:78" s="67" customFormat="1" ht="12.75">
      <c r="A942" s="199">
        <v>46</v>
      </c>
      <c r="B942" s="173" t="s">
        <v>455</v>
      </c>
      <c r="C942" s="190">
        <v>2016</v>
      </c>
      <c r="D942" s="175">
        <v>725</v>
      </c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</row>
    <row r="943" spans="1:78" s="67" customFormat="1" ht="12.75">
      <c r="A943" s="200">
        <v>47</v>
      </c>
      <c r="B943" s="173" t="s">
        <v>457</v>
      </c>
      <c r="C943" s="190">
        <v>2016</v>
      </c>
      <c r="D943" s="175">
        <v>850</v>
      </c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</row>
    <row r="944" spans="1:78" s="67" customFormat="1" ht="12.75">
      <c r="A944" s="199">
        <v>48</v>
      </c>
      <c r="B944" s="173" t="s">
        <v>479</v>
      </c>
      <c r="C944" s="190">
        <v>2016</v>
      </c>
      <c r="D944" s="175">
        <v>830</v>
      </c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</row>
    <row r="945" spans="1:78" s="67" customFormat="1" ht="12.75">
      <c r="A945" s="200">
        <v>49</v>
      </c>
      <c r="B945" s="173" t="s">
        <v>473</v>
      </c>
      <c r="C945" s="190">
        <v>2015</v>
      </c>
      <c r="D945" s="175">
        <v>615</v>
      </c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  <c r="BK945" s="78"/>
      <c r="BL945" s="78"/>
      <c r="BM945" s="78"/>
      <c r="BN945" s="78"/>
      <c r="BO945" s="78"/>
      <c r="BP945" s="78"/>
      <c r="BQ945" s="78"/>
      <c r="BR945" s="78"/>
      <c r="BS945" s="78"/>
      <c r="BT945" s="78"/>
      <c r="BU945" s="78"/>
      <c r="BV945" s="78"/>
      <c r="BW945" s="78"/>
      <c r="BX945" s="78"/>
      <c r="BY945" s="78"/>
      <c r="BZ945" s="78"/>
    </row>
    <row r="946" spans="1:78" s="67" customFormat="1" ht="12.75">
      <c r="A946" s="199">
        <v>50</v>
      </c>
      <c r="B946" s="173" t="s">
        <v>474</v>
      </c>
      <c r="C946" s="190">
        <v>2015</v>
      </c>
      <c r="D946" s="175">
        <v>1834</v>
      </c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  <c r="BK946" s="78"/>
      <c r="BL946" s="78"/>
      <c r="BM946" s="78"/>
      <c r="BN946" s="78"/>
      <c r="BO946" s="78"/>
      <c r="BP946" s="78"/>
      <c r="BQ946" s="78"/>
      <c r="BR946" s="78"/>
      <c r="BS946" s="78"/>
      <c r="BT946" s="78"/>
      <c r="BU946" s="78"/>
      <c r="BV946" s="78"/>
      <c r="BW946" s="78"/>
      <c r="BX946" s="78"/>
      <c r="BY946" s="78"/>
      <c r="BZ946" s="78"/>
    </row>
    <row r="947" spans="1:78" s="67" customFormat="1" ht="12.75">
      <c r="A947" s="200">
        <v>51</v>
      </c>
      <c r="B947" s="173" t="s">
        <v>475</v>
      </c>
      <c r="C947" s="190">
        <v>2016</v>
      </c>
      <c r="D947" s="175">
        <v>1648.78</v>
      </c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  <c r="BK947" s="78"/>
      <c r="BL947" s="78"/>
      <c r="BM947" s="78"/>
      <c r="BN947" s="78"/>
      <c r="BO947" s="78"/>
      <c r="BP947" s="78"/>
      <c r="BQ947" s="78"/>
      <c r="BR947" s="78"/>
      <c r="BS947" s="78"/>
      <c r="BT947" s="78"/>
      <c r="BU947" s="78"/>
      <c r="BV947" s="78"/>
      <c r="BW947" s="78"/>
      <c r="BX947" s="78"/>
      <c r="BY947" s="78"/>
      <c r="BZ947" s="78"/>
    </row>
    <row r="948" spans="1:78" s="67" customFormat="1" ht="12.75">
      <c r="A948" s="199">
        <v>52</v>
      </c>
      <c r="B948" s="173" t="s">
        <v>468</v>
      </c>
      <c r="C948" s="190">
        <v>2016</v>
      </c>
      <c r="D948" s="175">
        <v>6341.46</v>
      </c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  <c r="BK948" s="78"/>
      <c r="BL948" s="78"/>
      <c r="BM948" s="78"/>
      <c r="BN948" s="78"/>
      <c r="BO948" s="78"/>
      <c r="BP948" s="78"/>
      <c r="BQ948" s="78"/>
      <c r="BR948" s="78"/>
      <c r="BS948" s="78"/>
      <c r="BT948" s="78"/>
      <c r="BU948" s="78"/>
      <c r="BV948" s="78"/>
      <c r="BW948" s="78"/>
      <c r="BX948" s="78"/>
      <c r="BY948" s="78"/>
      <c r="BZ948" s="78"/>
    </row>
    <row r="949" spans="1:78" s="67" customFormat="1" ht="12.75">
      <c r="A949" s="200">
        <v>53</v>
      </c>
      <c r="B949" s="173" t="s">
        <v>476</v>
      </c>
      <c r="C949" s="190">
        <v>2016</v>
      </c>
      <c r="D949" s="175">
        <v>3578.49</v>
      </c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  <c r="BM949" s="78"/>
      <c r="BN949" s="78"/>
      <c r="BO949" s="78"/>
      <c r="BP949" s="78"/>
      <c r="BQ949" s="78"/>
      <c r="BR949" s="78"/>
      <c r="BS949" s="78"/>
      <c r="BT949" s="78"/>
      <c r="BU949" s="78"/>
      <c r="BV949" s="78"/>
      <c r="BW949" s="78"/>
      <c r="BX949" s="78"/>
      <c r="BY949" s="78"/>
      <c r="BZ949" s="78"/>
    </row>
    <row r="950" spans="1:78" s="67" customFormat="1" ht="12.75">
      <c r="A950" s="199">
        <v>54</v>
      </c>
      <c r="B950" s="173" t="s">
        <v>477</v>
      </c>
      <c r="C950" s="190">
        <v>2016</v>
      </c>
      <c r="D950" s="175">
        <v>2287.47</v>
      </c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  <c r="BK950" s="78"/>
      <c r="BL950" s="78"/>
      <c r="BM950" s="78"/>
      <c r="BN950" s="78"/>
      <c r="BO950" s="78"/>
      <c r="BP950" s="78"/>
      <c r="BQ950" s="78"/>
      <c r="BR950" s="78"/>
      <c r="BS950" s="78"/>
      <c r="BT950" s="78"/>
      <c r="BU950" s="78"/>
      <c r="BV950" s="78"/>
      <c r="BW950" s="78"/>
      <c r="BX950" s="78"/>
      <c r="BY950" s="78"/>
      <c r="BZ950" s="78"/>
    </row>
    <row r="951" spans="1:78" s="67" customFormat="1" ht="12.75">
      <c r="A951" s="200">
        <v>55</v>
      </c>
      <c r="B951" s="173" t="s">
        <v>478</v>
      </c>
      <c r="C951" s="190">
        <v>2016</v>
      </c>
      <c r="D951" s="175">
        <v>2230</v>
      </c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</row>
    <row r="952" spans="1:78" s="67" customFormat="1" ht="12.75">
      <c r="A952" s="199">
        <v>56</v>
      </c>
      <c r="B952" s="173" t="s">
        <v>455</v>
      </c>
      <c r="C952" s="190">
        <v>2016</v>
      </c>
      <c r="D952" s="175">
        <v>725</v>
      </c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  <c r="BK952" s="78"/>
      <c r="BL952" s="78"/>
      <c r="BM952" s="78"/>
      <c r="BN952" s="78"/>
      <c r="BO952" s="78"/>
      <c r="BP952" s="78"/>
      <c r="BQ952" s="78"/>
      <c r="BR952" s="78"/>
      <c r="BS952" s="78"/>
      <c r="BT952" s="78"/>
      <c r="BU952" s="78"/>
      <c r="BV952" s="78"/>
      <c r="BW952" s="78"/>
      <c r="BX952" s="78"/>
      <c r="BY952" s="78"/>
      <c r="BZ952" s="78"/>
    </row>
    <row r="953" spans="1:78" s="67" customFormat="1" ht="12.75">
      <c r="A953" s="200">
        <v>57</v>
      </c>
      <c r="B953" s="173" t="s">
        <v>457</v>
      </c>
      <c r="C953" s="190">
        <v>2016</v>
      </c>
      <c r="D953" s="175">
        <v>850</v>
      </c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  <c r="BK953" s="78"/>
      <c r="BL953" s="78"/>
      <c r="BM953" s="78"/>
      <c r="BN953" s="78"/>
      <c r="BO953" s="78"/>
      <c r="BP953" s="78"/>
      <c r="BQ953" s="78"/>
      <c r="BR953" s="78"/>
      <c r="BS953" s="78"/>
      <c r="BT953" s="78"/>
      <c r="BU953" s="78"/>
      <c r="BV953" s="78"/>
      <c r="BW953" s="78"/>
      <c r="BX953" s="78"/>
      <c r="BY953" s="78"/>
      <c r="BZ953" s="78"/>
    </row>
    <row r="954" spans="1:78" s="67" customFormat="1" ht="12.75">
      <c r="A954" s="199">
        <v>58</v>
      </c>
      <c r="B954" s="173" t="s">
        <v>479</v>
      </c>
      <c r="C954" s="190">
        <v>2016</v>
      </c>
      <c r="D954" s="175">
        <v>830</v>
      </c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  <c r="BK954" s="78"/>
      <c r="BL954" s="78"/>
      <c r="BM954" s="78"/>
      <c r="BN954" s="78"/>
      <c r="BO954" s="78"/>
      <c r="BP954" s="78"/>
      <c r="BQ954" s="78"/>
      <c r="BR954" s="78"/>
      <c r="BS954" s="78"/>
      <c r="BT954" s="78"/>
      <c r="BU954" s="78"/>
      <c r="BV954" s="78"/>
      <c r="BW954" s="78"/>
      <c r="BX954" s="78"/>
      <c r="BY954" s="78"/>
      <c r="BZ954" s="78"/>
    </row>
    <row r="955" spans="1:78" s="67" customFormat="1" ht="12.75">
      <c r="A955" s="200">
        <v>59</v>
      </c>
      <c r="B955" s="173" t="s">
        <v>480</v>
      </c>
      <c r="C955" s="190">
        <v>2016</v>
      </c>
      <c r="D955" s="175">
        <v>747</v>
      </c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  <c r="BK955" s="78"/>
      <c r="BL955" s="78"/>
      <c r="BM955" s="78"/>
      <c r="BN955" s="78"/>
      <c r="BO955" s="78"/>
      <c r="BP955" s="78"/>
      <c r="BQ955" s="78"/>
      <c r="BR955" s="78"/>
      <c r="BS955" s="78"/>
      <c r="BT955" s="78"/>
      <c r="BU955" s="78"/>
      <c r="BV955" s="78"/>
      <c r="BW955" s="78"/>
      <c r="BX955" s="78"/>
      <c r="BY955" s="78"/>
      <c r="BZ955" s="78"/>
    </row>
    <row r="956" spans="1:78" s="67" customFormat="1" ht="12.75">
      <c r="A956" s="199">
        <v>60</v>
      </c>
      <c r="B956" s="173" t="s">
        <v>481</v>
      </c>
      <c r="C956" s="190">
        <v>2017</v>
      </c>
      <c r="D956" s="175">
        <v>2650</v>
      </c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  <c r="BK956" s="78"/>
      <c r="BL956" s="78"/>
      <c r="BM956" s="78"/>
      <c r="BN956" s="78"/>
      <c r="BO956" s="78"/>
      <c r="BP956" s="78"/>
      <c r="BQ956" s="78"/>
      <c r="BR956" s="78"/>
      <c r="BS956" s="78"/>
      <c r="BT956" s="78"/>
      <c r="BU956" s="78"/>
      <c r="BV956" s="78"/>
      <c r="BW956" s="78"/>
      <c r="BX956" s="78"/>
      <c r="BY956" s="78"/>
      <c r="BZ956" s="78"/>
    </row>
    <row r="957" spans="1:78" s="67" customFormat="1" ht="12.75">
      <c r="A957" s="200">
        <v>61</v>
      </c>
      <c r="B957" s="173" t="s">
        <v>482</v>
      </c>
      <c r="C957" s="190">
        <v>2017</v>
      </c>
      <c r="D957" s="175">
        <v>617.87</v>
      </c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  <c r="BK957" s="78"/>
      <c r="BL957" s="78"/>
      <c r="BM957" s="78"/>
      <c r="BN957" s="78"/>
      <c r="BO957" s="78"/>
      <c r="BP957" s="78"/>
      <c r="BQ957" s="78"/>
      <c r="BR957" s="78"/>
      <c r="BS957" s="78"/>
      <c r="BT957" s="78"/>
      <c r="BU957" s="78"/>
      <c r="BV957" s="78"/>
      <c r="BW957" s="78"/>
      <c r="BX957" s="78"/>
      <c r="BY957" s="78"/>
      <c r="BZ957" s="78"/>
    </row>
    <row r="958" spans="1:78" s="67" customFormat="1" ht="12.75">
      <c r="A958" s="199">
        <v>62</v>
      </c>
      <c r="B958" s="173" t="s">
        <v>483</v>
      </c>
      <c r="C958" s="190">
        <v>2017</v>
      </c>
      <c r="D958" s="175">
        <v>853</v>
      </c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  <c r="BK958" s="78"/>
      <c r="BL958" s="78"/>
      <c r="BM958" s="78"/>
      <c r="BN958" s="78"/>
      <c r="BO958" s="78"/>
      <c r="BP958" s="78"/>
      <c r="BQ958" s="78"/>
      <c r="BR958" s="78"/>
      <c r="BS958" s="78"/>
      <c r="BT958" s="78"/>
      <c r="BU958" s="78"/>
      <c r="BV958" s="78"/>
      <c r="BW958" s="78"/>
      <c r="BX958" s="78"/>
      <c r="BY958" s="78"/>
      <c r="BZ958" s="78"/>
    </row>
    <row r="959" spans="1:78" s="67" customFormat="1" ht="12.75">
      <c r="A959" s="200">
        <v>63</v>
      </c>
      <c r="B959" s="173" t="s">
        <v>484</v>
      </c>
      <c r="C959" s="190">
        <v>2017</v>
      </c>
      <c r="D959" s="175">
        <v>2150</v>
      </c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  <c r="BK959" s="78"/>
      <c r="BL959" s="78"/>
      <c r="BM959" s="78"/>
      <c r="BN959" s="78"/>
      <c r="BO959" s="78"/>
      <c r="BP959" s="78"/>
      <c r="BQ959" s="78"/>
      <c r="BR959" s="78"/>
      <c r="BS959" s="78"/>
      <c r="BT959" s="78"/>
      <c r="BU959" s="78"/>
      <c r="BV959" s="78"/>
      <c r="BW959" s="78"/>
      <c r="BX959" s="78"/>
      <c r="BY959" s="78"/>
      <c r="BZ959" s="78"/>
    </row>
    <row r="960" spans="1:78" s="67" customFormat="1" ht="12.75">
      <c r="A960" s="199">
        <v>64</v>
      </c>
      <c r="B960" s="173" t="s">
        <v>477</v>
      </c>
      <c r="C960" s="190">
        <v>2017</v>
      </c>
      <c r="D960" s="175">
        <v>2150</v>
      </c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  <c r="BK960" s="78"/>
      <c r="BL960" s="78"/>
      <c r="BM960" s="78"/>
      <c r="BN960" s="78"/>
      <c r="BO960" s="78"/>
      <c r="BP960" s="78"/>
      <c r="BQ960" s="78"/>
      <c r="BR960" s="78"/>
      <c r="BS960" s="78"/>
      <c r="BT960" s="78"/>
      <c r="BU960" s="78"/>
      <c r="BV960" s="78"/>
      <c r="BW960" s="78"/>
      <c r="BX960" s="78"/>
      <c r="BY960" s="78"/>
      <c r="BZ960" s="78"/>
    </row>
    <row r="961" spans="1:78" s="67" customFormat="1" ht="12.75">
      <c r="A961" s="200">
        <v>65</v>
      </c>
      <c r="B961" s="173" t="s">
        <v>485</v>
      </c>
      <c r="C961" s="190">
        <v>2017</v>
      </c>
      <c r="D961" s="175">
        <v>2459</v>
      </c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</row>
    <row r="962" spans="1:78" s="67" customFormat="1" ht="12.75">
      <c r="A962" s="199">
        <v>66</v>
      </c>
      <c r="B962" s="173" t="s">
        <v>486</v>
      </c>
      <c r="C962" s="190">
        <v>2017</v>
      </c>
      <c r="D962" s="175">
        <v>2469</v>
      </c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</row>
    <row r="963" spans="1:78" s="67" customFormat="1" ht="12.75">
      <c r="A963" s="200">
        <v>67</v>
      </c>
      <c r="B963" s="173" t="s">
        <v>487</v>
      </c>
      <c r="C963" s="190">
        <v>2017</v>
      </c>
      <c r="D963" s="175">
        <v>1179.36</v>
      </c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</row>
    <row r="964" spans="1:78" s="67" customFormat="1" ht="12.75">
      <c r="A964" s="199">
        <v>68</v>
      </c>
      <c r="B964" s="173" t="s">
        <v>488</v>
      </c>
      <c r="C964" s="190">
        <v>2017</v>
      </c>
      <c r="D964" s="175">
        <v>1845</v>
      </c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  <c r="BK964" s="78"/>
      <c r="BL964" s="78"/>
      <c r="BM964" s="78"/>
      <c r="BN964" s="78"/>
      <c r="BO964" s="78"/>
      <c r="BP964" s="78"/>
      <c r="BQ964" s="78"/>
      <c r="BR964" s="78"/>
      <c r="BS964" s="78"/>
      <c r="BT964" s="78"/>
      <c r="BU964" s="78"/>
      <c r="BV964" s="78"/>
      <c r="BW964" s="78"/>
      <c r="BX964" s="78"/>
      <c r="BY964" s="78"/>
      <c r="BZ964" s="78"/>
    </row>
    <row r="965" spans="1:78" s="67" customFormat="1" ht="12.75">
      <c r="A965" s="200">
        <v>69</v>
      </c>
      <c r="B965" s="173" t="s">
        <v>489</v>
      </c>
      <c r="C965" s="190">
        <v>2017</v>
      </c>
      <c r="D965" s="175">
        <v>4200</v>
      </c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  <c r="BK965" s="78"/>
      <c r="BL965" s="78"/>
      <c r="BM965" s="78"/>
      <c r="BN965" s="78"/>
      <c r="BO965" s="78"/>
      <c r="BP965" s="78"/>
      <c r="BQ965" s="78"/>
      <c r="BR965" s="78"/>
      <c r="BS965" s="78"/>
      <c r="BT965" s="78"/>
      <c r="BU965" s="78"/>
      <c r="BV965" s="78"/>
      <c r="BW965" s="78"/>
      <c r="BX965" s="78"/>
      <c r="BY965" s="78"/>
      <c r="BZ965" s="78"/>
    </row>
    <row r="966" spans="1:78" s="67" customFormat="1" ht="12.75">
      <c r="A966" s="199">
        <v>70</v>
      </c>
      <c r="B966" s="173" t="s">
        <v>490</v>
      </c>
      <c r="C966" s="190">
        <v>2017</v>
      </c>
      <c r="D966" s="175">
        <v>2799</v>
      </c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  <c r="BK966" s="78"/>
      <c r="BL966" s="78"/>
      <c r="BM966" s="78"/>
      <c r="BN966" s="78"/>
      <c r="BO966" s="78"/>
      <c r="BP966" s="78"/>
      <c r="BQ966" s="78"/>
      <c r="BR966" s="78"/>
      <c r="BS966" s="78"/>
      <c r="BT966" s="78"/>
      <c r="BU966" s="78"/>
      <c r="BV966" s="78"/>
      <c r="BW966" s="78"/>
      <c r="BX966" s="78"/>
      <c r="BY966" s="78"/>
      <c r="BZ966" s="78"/>
    </row>
    <row r="967" spans="1:78" s="67" customFormat="1" ht="12.75">
      <c r="A967" s="200">
        <v>71</v>
      </c>
      <c r="B967" s="173" t="s">
        <v>491</v>
      </c>
      <c r="C967" s="190">
        <v>2017</v>
      </c>
      <c r="D967" s="175">
        <v>2139</v>
      </c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  <c r="BK967" s="78"/>
      <c r="BL967" s="78"/>
      <c r="BM967" s="78"/>
      <c r="BN967" s="78"/>
      <c r="BO967" s="78"/>
      <c r="BP967" s="78"/>
      <c r="BQ967" s="78"/>
      <c r="BR967" s="78"/>
      <c r="BS967" s="78"/>
      <c r="BT967" s="78"/>
      <c r="BU967" s="78"/>
      <c r="BV967" s="78"/>
      <c r="BW967" s="78"/>
      <c r="BX967" s="78"/>
      <c r="BY967" s="78"/>
      <c r="BZ967" s="78"/>
    </row>
    <row r="968" spans="1:78" s="67" customFormat="1" ht="12.75">
      <c r="A968" s="199">
        <v>72</v>
      </c>
      <c r="B968" s="173" t="s">
        <v>477</v>
      </c>
      <c r="C968" s="190">
        <v>2017</v>
      </c>
      <c r="D968" s="175">
        <v>2170</v>
      </c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</row>
    <row r="969" spans="1:78" s="67" customFormat="1" ht="12.75">
      <c r="A969" s="200">
        <v>73</v>
      </c>
      <c r="B969" s="173" t="s">
        <v>492</v>
      </c>
      <c r="C969" s="190">
        <v>2017</v>
      </c>
      <c r="D969" s="175">
        <v>1056.91</v>
      </c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  <c r="BK969" s="78"/>
      <c r="BL969" s="78"/>
      <c r="BM969" s="78"/>
      <c r="BN969" s="78"/>
      <c r="BO969" s="78"/>
      <c r="BP969" s="78"/>
      <c r="BQ969" s="78"/>
      <c r="BR969" s="78"/>
      <c r="BS969" s="78"/>
      <c r="BT969" s="78"/>
      <c r="BU969" s="78"/>
      <c r="BV969" s="78"/>
      <c r="BW969" s="78"/>
      <c r="BX969" s="78"/>
      <c r="BY969" s="78"/>
      <c r="BZ969" s="78"/>
    </row>
    <row r="970" spans="1:78" s="67" customFormat="1" ht="12.75">
      <c r="A970" s="199">
        <v>74</v>
      </c>
      <c r="B970" s="173" t="s">
        <v>610</v>
      </c>
      <c r="C970" s="190">
        <v>2018</v>
      </c>
      <c r="D970" s="175">
        <v>1998</v>
      </c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  <c r="BK970" s="78"/>
      <c r="BL970" s="78"/>
      <c r="BM970" s="78"/>
      <c r="BN970" s="78"/>
      <c r="BO970" s="78"/>
      <c r="BP970" s="78"/>
      <c r="BQ970" s="78"/>
      <c r="BR970" s="78"/>
      <c r="BS970" s="78"/>
      <c r="BT970" s="78"/>
      <c r="BU970" s="78"/>
      <c r="BV970" s="78"/>
      <c r="BW970" s="78"/>
      <c r="BX970" s="78"/>
      <c r="BY970" s="78"/>
      <c r="BZ970" s="78"/>
    </row>
    <row r="971" spans="1:78" s="67" customFormat="1" ht="12.75">
      <c r="A971" s="200">
        <v>75</v>
      </c>
      <c r="B971" s="173" t="s">
        <v>611</v>
      </c>
      <c r="C971" s="190">
        <v>2018</v>
      </c>
      <c r="D971" s="175">
        <v>666.67</v>
      </c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  <c r="BK971" s="78"/>
      <c r="BL971" s="78"/>
      <c r="BM971" s="78"/>
      <c r="BN971" s="78"/>
      <c r="BO971" s="78"/>
      <c r="BP971" s="78"/>
      <c r="BQ971" s="78"/>
      <c r="BR971" s="78"/>
      <c r="BS971" s="78"/>
      <c r="BT971" s="78"/>
      <c r="BU971" s="78"/>
      <c r="BV971" s="78"/>
      <c r="BW971" s="78"/>
      <c r="BX971" s="78"/>
      <c r="BY971" s="78"/>
      <c r="BZ971" s="78"/>
    </row>
    <row r="972" spans="1:78" s="67" customFormat="1" ht="12.75">
      <c r="A972" s="199">
        <v>76</v>
      </c>
      <c r="B972" s="173" t="s">
        <v>612</v>
      </c>
      <c r="C972" s="190">
        <v>2018</v>
      </c>
      <c r="D972" s="175">
        <v>335.2</v>
      </c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  <c r="BK972" s="78"/>
      <c r="BL972" s="78"/>
      <c r="BM972" s="78"/>
      <c r="BN972" s="78"/>
      <c r="BO972" s="78"/>
      <c r="BP972" s="78"/>
      <c r="BQ972" s="78"/>
      <c r="BR972" s="78"/>
      <c r="BS972" s="78"/>
      <c r="BT972" s="78"/>
      <c r="BU972" s="78"/>
      <c r="BV972" s="78"/>
      <c r="BW972" s="78"/>
      <c r="BX972" s="78"/>
      <c r="BY972" s="78"/>
      <c r="BZ972" s="78"/>
    </row>
    <row r="973" spans="1:78" s="67" customFormat="1" ht="12.75">
      <c r="A973" s="200">
        <v>77</v>
      </c>
      <c r="B973" s="173" t="s">
        <v>613</v>
      </c>
      <c r="C973" s="190">
        <v>2018</v>
      </c>
      <c r="D973" s="175">
        <v>1320.72</v>
      </c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  <c r="BK973" s="78"/>
      <c r="BL973" s="78"/>
      <c r="BM973" s="78"/>
      <c r="BN973" s="78"/>
      <c r="BO973" s="78"/>
      <c r="BP973" s="78"/>
      <c r="BQ973" s="78"/>
      <c r="BR973" s="78"/>
      <c r="BS973" s="78"/>
      <c r="BT973" s="78"/>
      <c r="BU973" s="78"/>
      <c r="BV973" s="78"/>
      <c r="BW973" s="78"/>
      <c r="BX973" s="78"/>
      <c r="BY973" s="78"/>
      <c r="BZ973" s="78"/>
    </row>
    <row r="974" spans="1:78" s="67" customFormat="1" ht="12.75">
      <c r="A974" s="199">
        <v>78</v>
      </c>
      <c r="B974" s="173" t="s">
        <v>614</v>
      </c>
      <c r="C974" s="190">
        <v>2018</v>
      </c>
      <c r="D974" s="175">
        <v>1599</v>
      </c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  <c r="BK974" s="78"/>
      <c r="BL974" s="78"/>
      <c r="BM974" s="78"/>
      <c r="BN974" s="78"/>
      <c r="BO974" s="78"/>
      <c r="BP974" s="78"/>
      <c r="BQ974" s="78"/>
      <c r="BR974" s="78"/>
      <c r="BS974" s="78"/>
      <c r="BT974" s="78"/>
      <c r="BU974" s="78"/>
      <c r="BV974" s="78"/>
      <c r="BW974" s="78"/>
      <c r="BX974" s="78"/>
      <c r="BY974" s="78"/>
      <c r="BZ974" s="78"/>
    </row>
    <row r="975" spans="1:78" s="67" customFormat="1" ht="12.75">
      <c r="A975" s="200">
        <v>79</v>
      </c>
      <c r="B975" s="173" t="s">
        <v>615</v>
      </c>
      <c r="C975" s="190">
        <v>2018</v>
      </c>
      <c r="D975" s="175">
        <v>1111</v>
      </c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  <c r="BK975" s="78"/>
      <c r="BL975" s="78"/>
      <c r="BM975" s="78"/>
      <c r="BN975" s="78"/>
      <c r="BO975" s="78"/>
      <c r="BP975" s="78"/>
      <c r="BQ975" s="78"/>
      <c r="BR975" s="78"/>
      <c r="BS975" s="78"/>
      <c r="BT975" s="78"/>
      <c r="BU975" s="78"/>
      <c r="BV975" s="78"/>
      <c r="BW975" s="78"/>
      <c r="BX975" s="78"/>
      <c r="BY975" s="78"/>
      <c r="BZ975" s="78"/>
    </row>
    <row r="976" spans="1:78" s="67" customFormat="1" ht="12.75">
      <c r="A976" s="199">
        <v>80</v>
      </c>
      <c r="B976" s="173" t="s">
        <v>616</v>
      </c>
      <c r="C976" s="190">
        <v>2018</v>
      </c>
      <c r="D976" s="175">
        <v>5733.13</v>
      </c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  <c r="BK976" s="78"/>
      <c r="BL976" s="78"/>
      <c r="BM976" s="78"/>
      <c r="BN976" s="78"/>
      <c r="BO976" s="78"/>
      <c r="BP976" s="78"/>
      <c r="BQ976" s="78"/>
      <c r="BR976" s="78"/>
      <c r="BS976" s="78"/>
      <c r="BT976" s="78"/>
      <c r="BU976" s="78"/>
      <c r="BV976" s="78"/>
      <c r="BW976" s="78"/>
      <c r="BX976" s="78"/>
      <c r="BY976" s="78"/>
      <c r="BZ976" s="78"/>
    </row>
    <row r="977" spans="1:78" s="67" customFormat="1" ht="12.75">
      <c r="A977" s="200">
        <v>81</v>
      </c>
      <c r="B977" s="173" t="s">
        <v>617</v>
      </c>
      <c r="C977" s="190">
        <v>2018</v>
      </c>
      <c r="D977" s="175">
        <v>2302.44</v>
      </c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</row>
    <row r="978" spans="1:78" s="67" customFormat="1" ht="12.75">
      <c r="A978" s="199">
        <v>82</v>
      </c>
      <c r="B978" s="173" t="s">
        <v>618</v>
      </c>
      <c r="C978" s="190">
        <v>2018</v>
      </c>
      <c r="D978" s="175">
        <v>610.98</v>
      </c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  <c r="BK978" s="78"/>
      <c r="BL978" s="78"/>
      <c r="BM978" s="78"/>
      <c r="BN978" s="78"/>
      <c r="BO978" s="78"/>
      <c r="BP978" s="78"/>
      <c r="BQ978" s="78"/>
      <c r="BR978" s="78"/>
      <c r="BS978" s="78"/>
      <c r="BT978" s="78"/>
      <c r="BU978" s="78"/>
      <c r="BV978" s="78"/>
      <c r="BW978" s="78"/>
      <c r="BX978" s="78"/>
      <c r="BY978" s="78"/>
      <c r="BZ978" s="78"/>
    </row>
    <row r="979" spans="1:78" s="67" customFormat="1" ht="12.75">
      <c r="A979" s="200">
        <v>83</v>
      </c>
      <c r="B979" s="173" t="s">
        <v>619</v>
      </c>
      <c r="C979" s="190">
        <v>2018</v>
      </c>
      <c r="D979" s="175">
        <v>1716.65</v>
      </c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  <c r="BK979" s="78"/>
      <c r="BL979" s="78"/>
      <c r="BM979" s="78"/>
      <c r="BN979" s="78"/>
      <c r="BO979" s="78"/>
      <c r="BP979" s="78"/>
      <c r="BQ979" s="78"/>
      <c r="BR979" s="78"/>
      <c r="BS979" s="78"/>
      <c r="BT979" s="78"/>
      <c r="BU979" s="78"/>
      <c r="BV979" s="78"/>
      <c r="BW979" s="78"/>
      <c r="BX979" s="78"/>
      <c r="BY979" s="78"/>
      <c r="BZ979" s="78"/>
    </row>
    <row r="980" spans="1:78" s="67" customFormat="1" ht="12.75">
      <c r="A980" s="199">
        <v>84</v>
      </c>
      <c r="B980" s="173" t="s">
        <v>620</v>
      </c>
      <c r="C980" s="190">
        <v>2018</v>
      </c>
      <c r="D980" s="175">
        <v>3690</v>
      </c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  <c r="BK980" s="78"/>
      <c r="BL980" s="78"/>
      <c r="BM980" s="78"/>
      <c r="BN980" s="78"/>
      <c r="BO980" s="78"/>
      <c r="BP980" s="78"/>
      <c r="BQ980" s="78"/>
      <c r="BR980" s="78"/>
      <c r="BS980" s="78"/>
      <c r="BT980" s="78"/>
      <c r="BU980" s="78"/>
      <c r="BV980" s="78"/>
      <c r="BW980" s="78"/>
      <c r="BX980" s="78"/>
      <c r="BY980" s="78"/>
      <c r="BZ980" s="78"/>
    </row>
    <row r="981" spans="1:78" s="67" customFormat="1" ht="12.75">
      <c r="A981" s="200">
        <v>85</v>
      </c>
      <c r="B981" s="173" t="s">
        <v>621</v>
      </c>
      <c r="C981" s="190">
        <v>2018</v>
      </c>
      <c r="D981" s="175">
        <v>6999.98</v>
      </c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  <c r="BK981" s="78"/>
      <c r="BL981" s="78"/>
      <c r="BM981" s="78"/>
      <c r="BN981" s="78"/>
      <c r="BO981" s="78"/>
      <c r="BP981" s="78"/>
      <c r="BQ981" s="78"/>
      <c r="BR981" s="78"/>
      <c r="BS981" s="78"/>
      <c r="BT981" s="78"/>
      <c r="BU981" s="78"/>
      <c r="BV981" s="78"/>
      <c r="BW981" s="78"/>
      <c r="BX981" s="78"/>
      <c r="BY981" s="78"/>
      <c r="BZ981" s="78"/>
    </row>
    <row r="982" spans="1:78" s="67" customFormat="1" ht="12.75">
      <c r="A982" s="199">
        <v>86</v>
      </c>
      <c r="B982" s="173" t="s">
        <v>622</v>
      </c>
      <c r="C982" s="190">
        <v>2018</v>
      </c>
      <c r="D982" s="175">
        <v>1100</v>
      </c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  <c r="BK982" s="78"/>
      <c r="BL982" s="78"/>
      <c r="BM982" s="78"/>
      <c r="BN982" s="78"/>
      <c r="BO982" s="78"/>
      <c r="BP982" s="78"/>
      <c r="BQ982" s="78"/>
      <c r="BR982" s="78"/>
      <c r="BS982" s="78"/>
      <c r="BT982" s="78"/>
      <c r="BU982" s="78"/>
      <c r="BV982" s="78"/>
      <c r="BW982" s="78"/>
      <c r="BX982" s="78"/>
      <c r="BY982" s="78"/>
      <c r="BZ982" s="78"/>
    </row>
    <row r="983" spans="1:78" s="67" customFormat="1" ht="12.75">
      <c r="A983" s="200">
        <v>87</v>
      </c>
      <c r="B983" s="173" t="s">
        <v>821</v>
      </c>
      <c r="C983" s="190">
        <v>2019</v>
      </c>
      <c r="D983" s="175">
        <v>1300</v>
      </c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  <c r="BK983" s="78"/>
      <c r="BL983" s="78"/>
      <c r="BM983" s="78"/>
      <c r="BN983" s="78"/>
      <c r="BO983" s="78"/>
      <c r="BP983" s="78"/>
      <c r="BQ983" s="78"/>
      <c r="BR983" s="78"/>
      <c r="BS983" s="78"/>
      <c r="BT983" s="78"/>
      <c r="BU983" s="78"/>
      <c r="BV983" s="78"/>
      <c r="BW983" s="78"/>
      <c r="BX983" s="78"/>
      <c r="BY983" s="78"/>
      <c r="BZ983" s="78"/>
    </row>
    <row r="984" spans="1:78" s="67" customFormat="1" ht="12.75">
      <c r="A984" s="199">
        <v>88</v>
      </c>
      <c r="B984" s="173" t="s">
        <v>822</v>
      </c>
      <c r="C984" s="190">
        <v>2019</v>
      </c>
      <c r="D984" s="175">
        <v>2100</v>
      </c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  <c r="BK984" s="78"/>
      <c r="BL984" s="78"/>
      <c r="BM984" s="78"/>
      <c r="BN984" s="78"/>
      <c r="BO984" s="78"/>
      <c r="BP984" s="78"/>
      <c r="BQ984" s="78"/>
      <c r="BR984" s="78"/>
      <c r="BS984" s="78"/>
      <c r="BT984" s="78"/>
      <c r="BU984" s="78"/>
      <c r="BV984" s="78"/>
      <c r="BW984" s="78"/>
      <c r="BX984" s="78"/>
      <c r="BY984" s="78"/>
      <c r="BZ984" s="78"/>
    </row>
    <row r="985" spans="1:78" s="67" customFormat="1" ht="12.75">
      <c r="A985" s="200">
        <v>89</v>
      </c>
      <c r="B985" s="173" t="s">
        <v>821</v>
      </c>
      <c r="C985" s="190">
        <v>2019</v>
      </c>
      <c r="D985" s="175">
        <v>1350</v>
      </c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  <c r="BK985" s="78"/>
      <c r="BL985" s="78"/>
      <c r="BM985" s="78"/>
      <c r="BN985" s="78"/>
      <c r="BO985" s="78"/>
      <c r="BP985" s="78"/>
      <c r="BQ985" s="78"/>
      <c r="BR985" s="78"/>
      <c r="BS985" s="78"/>
      <c r="BT985" s="78"/>
      <c r="BU985" s="78"/>
      <c r="BV985" s="78"/>
      <c r="BW985" s="78"/>
      <c r="BX985" s="78"/>
      <c r="BY985" s="78"/>
      <c r="BZ985" s="78"/>
    </row>
    <row r="986" spans="1:78" s="67" customFormat="1" ht="12.75">
      <c r="A986" s="199">
        <v>90</v>
      </c>
      <c r="B986" s="173" t="s">
        <v>823</v>
      </c>
      <c r="C986" s="190">
        <v>2019</v>
      </c>
      <c r="D986" s="175">
        <v>1481.6</v>
      </c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  <c r="BK986" s="78"/>
      <c r="BL986" s="78"/>
      <c r="BM986" s="78"/>
      <c r="BN986" s="78"/>
      <c r="BO986" s="78"/>
      <c r="BP986" s="78"/>
      <c r="BQ986" s="78"/>
      <c r="BR986" s="78"/>
      <c r="BS986" s="78"/>
      <c r="BT986" s="78"/>
      <c r="BU986" s="78"/>
      <c r="BV986" s="78"/>
      <c r="BW986" s="78"/>
      <c r="BX986" s="78"/>
      <c r="BY986" s="78"/>
      <c r="BZ986" s="78"/>
    </row>
    <row r="987" spans="1:78" s="67" customFormat="1" ht="12.75">
      <c r="A987" s="200">
        <v>91</v>
      </c>
      <c r="B987" s="173" t="s">
        <v>824</v>
      </c>
      <c r="C987" s="190">
        <v>2019</v>
      </c>
      <c r="D987" s="175">
        <v>1249</v>
      </c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  <c r="BK987" s="78"/>
      <c r="BL987" s="78"/>
      <c r="BM987" s="78"/>
      <c r="BN987" s="78"/>
      <c r="BO987" s="78"/>
      <c r="BP987" s="78"/>
      <c r="BQ987" s="78"/>
      <c r="BR987" s="78"/>
      <c r="BS987" s="78"/>
      <c r="BT987" s="78"/>
      <c r="BU987" s="78"/>
      <c r="BV987" s="78"/>
      <c r="BW987" s="78"/>
      <c r="BX987" s="78"/>
      <c r="BY987" s="78"/>
      <c r="BZ987" s="78"/>
    </row>
    <row r="988" spans="1:78" s="67" customFormat="1" ht="12.75">
      <c r="A988" s="199">
        <v>92</v>
      </c>
      <c r="B988" s="173" t="s">
        <v>825</v>
      </c>
      <c r="C988" s="190">
        <v>2019</v>
      </c>
      <c r="D988" s="175">
        <v>3059.99</v>
      </c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  <c r="BK988" s="78"/>
      <c r="BL988" s="78"/>
      <c r="BM988" s="78"/>
      <c r="BN988" s="78"/>
      <c r="BO988" s="78"/>
      <c r="BP988" s="78"/>
      <c r="BQ988" s="78"/>
      <c r="BR988" s="78"/>
      <c r="BS988" s="78"/>
      <c r="BT988" s="78"/>
      <c r="BU988" s="78"/>
      <c r="BV988" s="78"/>
      <c r="BW988" s="78"/>
      <c r="BX988" s="78"/>
      <c r="BY988" s="78"/>
      <c r="BZ988" s="78"/>
    </row>
    <row r="989" spans="1:78" s="67" customFormat="1" ht="12.75">
      <c r="A989" s="200">
        <v>93</v>
      </c>
      <c r="B989" s="173" t="s">
        <v>826</v>
      </c>
      <c r="C989" s="190">
        <v>2019</v>
      </c>
      <c r="D989" s="175">
        <v>1000</v>
      </c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  <c r="BK989" s="78"/>
      <c r="BL989" s="78"/>
      <c r="BM989" s="78"/>
      <c r="BN989" s="78"/>
      <c r="BO989" s="78"/>
      <c r="BP989" s="78"/>
      <c r="BQ989" s="78"/>
      <c r="BR989" s="78"/>
      <c r="BS989" s="78"/>
      <c r="BT989" s="78"/>
      <c r="BU989" s="78"/>
      <c r="BV989" s="78"/>
      <c r="BW989" s="78"/>
      <c r="BX989" s="78"/>
      <c r="BY989" s="78"/>
      <c r="BZ989" s="78"/>
    </row>
    <row r="990" spans="1:78" s="67" customFormat="1" ht="12.75">
      <c r="A990" s="199">
        <v>94</v>
      </c>
      <c r="B990" s="173" t="s">
        <v>827</v>
      </c>
      <c r="C990" s="190">
        <v>2019</v>
      </c>
      <c r="D990" s="175">
        <v>3140</v>
      </c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  <c r="BK990" s="78"/>
      <c r="BL990" s="78"/>
      <c r="BM990" s="78"/>
      <c r="BN990" s="78"/>
      <c r="BO990" s="78"/>
      <c r="BP990" s="78"/>
      <c r="BQ990" s="78"/>
      <c r="BR990" s="78"/>
      <c r="BS990" s="78"/>
      <c r="BT990" s="78"/>
      <c r="BU990" s="78"/>
      <c r="BV990" s="78"/>
      <c r="BW990" s="78"/>
      <c r="BX990" s="78"/>
      <c r="BY990" s="78"/>
      <c r="BZ990" s="78"/>
    </row>
    <row r="991" spans="1:78" s="67" customFormat="1" ht="12.75">
      <c r="A991" s="200">
        <v>95</v>
      </c>
      <c r="B991" s="173" t="s">
        <v>828</v>
      </c>
      <c r="C991" s="190">
        <v>2019</v>
      </c>
      <c r="D991" s="175">
        <v>1000</v>
      </c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  <c r="BK991" s="78"/>
      <c r="BL991" s="78"/>
      <c r="BM991" s="78"/>
      <c r="BN991" s="78"/>
      <c r="BO991" s="78"/>
      <c r="BP991" s="78"/>
      <c r="BQ991" s="78"/>
      <c r="BR991" s="78"/>
      <c r="BS991" s="78"/>
      <c r="BT991" s="78"/>
      <c r="BU991" s="78"/>
      <c r="BV991" s="78"/>
      <c r="BW991" s="78"/>
      <c r="BX991" s="78"/>
      <c r="BY991" s="78"/>
      <c r="BZ991" s="78"/>
    </row>
    <row r="992" spans="1:78" s="67" customFormat="1" ht="12.75">
      <c r="A992" s="199">
        <v>96</v>
      </c>
      <c r="B992" s="173" t="s">
        <v>479</v>
      </c>
      <c r="C992" s="190">
        <v>2019</v>
      </c>
      <c r="D992" s="175">
        <v>6600</v>
      </c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  <c r="BK992" s="78"/>
      <c r="BL992" s="78"/>
      <c r="BM992" s="78"/>
      <c r="BN992" s="78"/>
      <c r="BO992" s="78"/>
      <c r="BP992" s="78"/>
      <c r="BQ992" s="78"/>
      <c r="BR992" s="78"/>
      <c r="BS992" s="78"/>
      <c r="BT992" s="78"/>
      <c r="BU992" s="78"/>
      <c r="BV992" s="78"/>
      <c r="BW992" s="78"/>
      <c r="BX992" s="78"/>
      <c r="BY992" s="78"/>
      <c r="BZ992" s="78"/>
    </row>
    <row r="993" spans="1:78" s="67" customFormat="1" ht="12.75">
      <c r="A993" s="200">
        <v>97</v>
      </c>
      <c r="B993" s="173" t="s">
        <v>829</v>
      </c>
      <c r="C993" s="190">
        <v>2019</v>
      </c>
      <c r="D993" s="175">
        <v>39950.4</v>
      </c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  <c r="BK993" s="78"/>
      <c r="BL993" s="78"/>
      <c r="BM993" s="78"/>
      <c r="BN993" s="78"/>
      <c r="BO993" s="78"/>
      <c r="BP993" s="78"/>
      <c r="BQ993" s="78"/>
      <c r="BR993" s="78"/>
      <c r="BS993" s="78"/>
      <c r="BT993" s="78"/>
      <c r="BU993" s="78"/>
      <c r="BV993" s="78"/>
      <c r="BW993" s="78"/>
      <c r="BX993" s="78"/>
      <c r="BY993" s="78"/>
      <c r="BZ993" s="78"/>
    </row>
    <row r="994" spans="1:78" s="67" customFormat="1" ht="12.75">
      <c r="A994" s="199">
        <v>98</v>
      </c>
      <c r="B994" s="173" t="s">
        <v>830</v>
      </c>
      <c r="C994" s="190">
        <v>2019</v>
      </c>
      <c r="D994" s="175">
        <v>950</v>
      </c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  <c r="BK994" s="78"/>
      <c r="BL994" s="78"/>
      <c r="BM994" s="78"/>
      <c r="BN994" s="78"/>
      <c r="BO994" s="78"/>
      <c r="BP994" s="78"/>
      <c r="BQ994" s="78"/>
      <c r="BR994" s="78"/>
      <c r="BS994" s="78"/>
      <c r="BT994" s="78"/>
      <c r="BU994" s="78"/>
      <c r="BV994" s="78"/>
      <c r="BW994" s="78"/>
      <c r="BX994" s="78"/>
      <c r="BY994" s="78"/>
      <c r="BZ994" s="78"/>
    </row>
    <row r="995" spans="1:78" s="67" customFormat="1" ht="12.75">
      <c r="A995" s="200">
        <v>99</v>
      </c>
      <c r="B995" s="173" t="s">
        <v>831</v>
      </c>
      <c r="C995" s="190">
        <v>2019</v>
      </c>
      <c r="D995" s="175">
        <v>2750</v>
      </c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  <c r="BK995" s="78"/>
      <c r="BL995" s="78"/>
      <c r="BM995" s="78"/>
      <c r="BN995" s="78"/>
      <c r="BO995" s="78"/>
      <c r="BP995" s="78"/>
      <c r="BQ995" s="78"/>
      <c r="BR995" s="78"/>
      <c r="BS995" s="78"/>
      <c r="BT995" s="78"/>
      <c r="BU995" s="78"/>
      <c r="BV995" s="78"/>
      <c r="BW995" s="78"/>
      <c r="BX995" s="78"/>
      <c r="BY995" s="78"/>
      <c r="BZ995" s="78"/>
    </row>
    <row r="996" spans="1:78" s="67" customFormat="1" ht="12.75">
      <c r="A996" s="199">
        <v>100</v>
      </c>
      <c r="B996" s="173" t="s">
        <v>831</v>
      </c>
      <c r="C996" s="190">
        <v>2019</v>
      </c>
      <c r="D996" s="175">
        <v>2750</v>
      </c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  <c r="BK996" s="78"/>
      <c r="BL996" s="78"/>
      <c r="BM996" s="78"/>
      <c r="BN996" s="78"/>
      <c r="BO996" s="78"/>
      <c r="BP996" s="78"/>
      <c r="BQ996" s="78"/>
      <c r="BR996" s="78"/>
      <c r="BS996" s="78"/>
      <c r="BT996" s="78"/>
      <c r="BU996" s="78"/>
      <c r="BV996" s="78"/>
      <c r="BW996" s="78"/>
      <c r="BX996" s="78"/>
      <c r="BY996" s="78"/>
      <c r="BZ996" s="78"/>
    </row>
    <row r="997" spans="1:78" s="67" customFormat="1" ht="12.75">
      <c r="A997" s="200">
        <v>101</v>
      </c>
      <c r="B997" s="173" t="s">
        <v>832</v>
      </c>
      <c r="C997" s="190">
        <v>2019</v>
      </c>
      <c r="D997" s="175">
        <v>4936</v>
      </c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  <c r="BK997" s="78"/>
      <c r="BL997" s="78"/>
      <c r="BM997" s="78"/>
      <c r="BN997" s="78"/>
      <c r="BO997" s="78"/>
      <c r="BP997" s="78"/>
      <c r="BQ997" s="78"/>
      <c r="BR997" s="78"/>
      <c r="BS997" s="78"/>
      <c r="BT997" s="78"/>
      <c r="BU997" s="78"/>
      <c r="BV997" s="78"/>
      <c r="BW997" s="78"/>
      <c r="BX997" s="78"/>
      <c r="BY997" s="78"/>
      <c r="BZ997" s="78"/>
    </row>
    <row r="998" spans="1:78" s="67" customFormat="1" ht="12.75">
      <c r="A998" s="199">
        <v>102</v>
      </c>
      <c r="B998" s="173" t="s">
        <v>833</v>
      </c>
      <c r="C998" s="190">
        <v>2019</v>
      </c>
      <c r="D998" s="175">
        <v>1485</v>
      </c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  <c r="BK998" s="78"/>
      <c r="BL998" s="78"/>
      <c r="BM998" s="78"/>
      <c r="BN998" s="78"/>
      <c r="BO998" s="78"/>
      <c r="BP998" s="78"/>
      <c r="BQ998" s="78"/>
      <c r="BR998" s="78"/>
      <c r="BS998" s="78"/>
      <c r="BT998" s="78"/>
      <c r="BU998" s="78"/>
      <c r="BV998" s="78"/>
      <c r="BW998" s="78"/>
      <c r="BX998" s="78"/>
      <c r="BY998" s="78"/>
      <c r="BZ998" s="78"/>
    </row>
    <row r="999" spans="1:78" s="67" customFormat="1" ht="12.75">
      <c r="A999" s="200">
        <v>103</v>
      </c>
      <c r="B999" s="173" t="s">
        <v>833</v>
      </c>
      <c r="C999" s="190">
        <v>2019</v>
      </c>
      <c r="D999" s="175">
        <v>1449</v>
      </c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  <c r="BK999" s="78"/>
      <c r="BL999" s="78"/>
      <c r="BM999" s="78"/>
      <c r="BN999" s="78"/>
      <c r="BO999" s="78"/>
      <c r="BP999" s="78"/>
      <c r="BQ999" s="78"/>
      <c r="BR999" s="78"/>
      <c r="BS999" s="78"/>
      <c r="BT999" s="78"/>
      <c r="BU999" s="78"/>
      <c r="BV999" s="78"/>
      <c r="BW999" s="78"/>
      <c r="BX999" s="78"/>
      <c r="BY999" s="78"/>
      <c r="BZ999" s="78"/>
    </row>
    <row r="1000" spans="1:78" s="67" customFormat="1" ht="12.75">
      <c r="A1000" s="199">
        <v>104</v>
      </c>
      <c r="B1000" s="173" t="s">
        <v>834</v>
      </c>
      <c r="C1000" s="190">
        <v>2019</v>
      </c>
      <c r="D1000" s="175">
        <v>890</v>
      </c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  <c r="BK1000" s="78"/>
      <c r="BL1000" s="78"/>
      <c r="BM1000" s="78"/>
      <c r="BN1000" s="78"/>
      <c r="BO1000" s="78"/>
      <c r="BP1000" s="78"/>
      <c r="BQ1000" s="78"/>
      <c r="BR1000" s="78"/>
      <c r="BS1000" s="78"/>
      <c r="BT1000" s="78"/>
      <c r="BU1000" s="78"/>
      <c r="BV1000" s="78"/>
      <c r="BW1000" s="78"/>
      <c r="BX1000" s="78"/>
      <c r="BY1000" s="78"/>
      <c r="BZ1000" s="78"/>
    </row>
    <row r="1001" spans="1:78" s="67" customFormat="1" ht="12.75">
      <c r="A1001" s="200">
        <v>105</v>
      </c>
      <c r="B1001" s="173" t="s">
        <v>835</v>
      </c>
      <c r="C1001" s="190">
        <v>2019</v>
      </c>
      <c r="D1001" s="175">
        <v>4498</v>
      </c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</row>
    <row r="1002" spans="1:78" s="67" customFormat="1" ht="12.75">
      <c r="A1002" s="199">
        <v>106</v>
      </c>
      <c r="B1002" s="173" t="s">
        <v>836</v>
      </c>
      <c r="C1002" s="190">
        <v>2019</v>
      </c>
      <c r="D1002" s="175">
        <v>238</v>
      </c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  <c r="BK1002" s="78"/>
      <c r="BL1002" s="78"/>
      <c r="BM1002" s="78"/>
      <c r="BN1002" s="78"/>
      <c r="BO1002" s="78"/>
      <c r="BP1002" s="78"/>
      <c r="BQ1002" s="78"/>
      <c r="BR1002" s="78"/>
      <c r="BS1002" s="78"/>
      <c r="BT1002" s="78"/>
      <c r="BU1002" s="78"/>
      <c r="BV1002" s="78"/>
      <c r="BW1002" s="78"/>
      <c r="BX1002" s="78"/>
      <c r="BY1002" s="78"/>
      <c r="BZ1002" s="78"/>
    </row>
    <row r="1003" spans="1:78" s="67" customFormat="1" ht="12.75">
      <c r="A1003" s="200">
        <v>107</v>
      </c>
      <c r="B1003" s="173" t="s">
        <v>837</v>
      </c>
      <c r="C1003" s="190">
        <v>2019</v>
      </c>
      <c r="D1003" s="175">
        <v>600</v>
      </c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78"/>
      <c r="BA1003" s="78"/>
      <c r="BB1003" s="78"/>
      <c r="BC1003" s="78"/>
      <c r="BD1003" s="78"/>
      <c r="BE1003" s="78"/>
      <c r="BF1003" s="78"/>
      <c r="BG1003" s="78"/>
      <c r="BH1003" s="78"/>
      <c r="BI1003" s="78"/>
      <c r="BJ1003" s="78"/>
      <c r="BK1003" s="78"/>
      <c r="BL1003" s="78"/>
      <c r="BM1003" s="78"/>
      <c r="BN1003" s="78"/>
      <c r="BO1003" s="78"/>
      <c r="BP1003" s="78"/>
      <c r="BQ1003" s="78"/>
      <c r="BR1003" s="78"/>
      <c r="BS1003" s="78"/>
      <c r="BT1003" s="78"/>
      <c r="BU1003" s="78"/>
      <c r="BV1003" s="78"/>
      <c r="BW1003" s="78"/>
      <c r="BX1003" s="78"/>
      <c r="BY1003" s="78"/>
      <c r="BZ1003" s="78"/>
    </row>
    <row r="1004" spans="1:78" s="67" customFormat="1" ht="12.75">
      <c r="A1004" s="199">
        <v>108</v>
      </c>
      <c r="B1004" s="173" t="s">
        <v>838</v>
      </c>
      <c r="C1004" s="190">
        <v>2019</v>
      </c>
      <c r="D1004" s="175">
        <v>600</v>
      </c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78"/>
      <c r="BA1004" s="78"/>
      <c r="BB1004" s="78"/>
      <c r="BC1004" s="78"/>
      <c r="BD1004" s="78"/>
      <c r="BE1004" s="78"/>
      <c r="BF1004" s="78"/>
      <c r="BG1004" s="78"/>
      <c r="BH1004" s="78"/>
      <c r="BI1004" s="78"/>
      <c r="BJ1004" s="78"/>
      <c r="BK1004" s="78"/>
      <c r="BL1004" s="78"/>
      <c r="BM1004" s="78"/>
      <c r="BN1004" s="78"/>
      <c r="BO1004" s="78"/>
      <c r="BP1004" s="78"/>
      <c r="BQ1004" s="78"/>
      <c r="BR1004" s="78"/>
      <c r="BS1004" s="78"/>
      <c r="BT1004" s="78"/>
      <c r="BU1004" s="78"/>
      <c r="BV1004" s="78"/>
      <c r="BW1004" s="78"/>
      <c r="BX1004" s="78"/>
      <c r="BY1004" s="78"/>
      <c r="BZ1004" s="78"/>
    </row>
    <row r="1005" spans="1:78" s="67" customFormat="1" ht="12.75">
      <c r="A1005" s="200">
        <v>109</v>
      </c>
      <c r="B1005" s="305" t="s">
        <v>627</v>
      </c>
      <c r="C1005" s="438">
        <v>2018</v>
      </c>
      <c r="D1005" s="306">
        <v>3600</v>
      </c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  <c r="BK1005" s="78"/>
      <c r="BL1005" s="78"/>
      <c r="BM1005" s="78"/>
      <c r="BN1005" s="78"/>
      <c r="BO1005" s="78"/>
      <c r="BP1005" s="78"/>
      <c r="BQ1005" s="78"/>
      <c r="BR1005" s="78"/>
      <c r="BS1005" s="78"/>
      <c r="BT1005" s="78"/>
      <c r="BU1005" s="78"/>
      <c r="BV1005" s="78"/>
      <c r="BW1005" s="78"/>
      <c r="BX1005" s="78"/>
      <c r="BY1005" s="78"/>
      <c r="BZ1005" s="78"/>
    </row>
    <row r="1006" spans="1:78" s="67" customFormat="1" ht="25.5">
      <c r="A1006" s="199">
        <v>110</v>
      </c>
      <c r="B1006" s="173" t="s">
        <v>623</v>
      </c>
      <c r="C1006" s="439"/>
      <c r="D1006" s="175">
        <v>44366.3</v>
      </c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78"/>
      <c r="BA1006" s="78"/>
      <c r="BB1006" s="78"/>
      <c r="BC1006" s="78"/>
      <c r="BD1006" s="78"/>
      <c r="BE1006" s="78"/>
      <c r="BF1006" s="78"/>
      <c r="BG1006" s="78"/>
      <c r="BH1006" s="78"/>
      <c r="BI1006" s="78"/>
      <c r="BJ1006" s="78"/>
      <c r="BK1006" s="78"/>
      <c r="BL1006" s="78"/>
      <c r="BM1006" s="78"/>
      <c r="BN1006" s="78"/>
      <c r="BO1006" s="78"/>
      <c r="BP1006" s="78"/>
      <c r="BQ1006" s="78"/>
      <c r="BR1006" s="78"/>
      <c r="BS1006" s="78"/>
      <c r="BT1006" s="78"/>
      <c r="BU1006" s="78"/>
      <c r="BV1006" s="78"/>
      <c r="BW1006" s="78"/>
      <c r="BX1006" s="78"/>
      <c r="BY1006" s="78"/>
      <c r="BZ1006" s="78"/>
    </row>
    <row r="1007" spans="1:78" s="67" customFormat="1" ht="25.5">
      <c r="A1007" s="200">
        <v>111</v>
      </c>
      <c r="B1007" s="173" t="s">
        <v>624</v>
      </c>
      <c r="C1007" s="439"/>
      <c r="D1007" s="175">
        <v>24199.8</v>
      </c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  <c r="BK1007" s="78"/>
      <c r="BL1007" s="78"/>
      <c r="BM1007" s="78"/>
      <c r="BN1007" s="78"/>
      <c r="BO1007" s="78"/>
      <c r="BP1007" s="78"/>
      <c r="BQ1007" s="78"/>
      <c r="BR1007" s="78"/>
      <c r="BS1007" s="78"/>
      <c r="BT1007" s="78"/>
      <c r="BU1007" s="78"/>
      <c r="BV1007" s="78"/>
      <c r="BW1007" s="78"/>
      <c r="BX1007" s="78"/>
      <c r="BY1007" s="78"/>
      <c r="BZ1007" s="78"/>
    </row>
    <row r="1008" spans="1:78" s="67" customFormat="1" ht="25.5">
      <c r="A1008" s="199">
        <v>112</v>
      </c>
      <c r="B1008" s="173" t="s">
        <v>625</v>
      </c>
      <c r="C1008" s="439"/>
      <c r="D1008" s="175">
        <v>72507.65</v>
      </c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78"/>
      <c r="BA1008" s="78"/>
      <c r="BB1008" s="78"/>
      <c r="BC1008" s="78"/>
      <c r="BD1008" s="78"/>
      <c r="BE1008" s="78"/>
      <c r="BF1008" s="78"/>
      <c r="BG1008" s="78"/>
      <c r="BH1008" s="78"/>
      <c r="BI1008" s="78"/>
      <c r="BJ1008" s="78"/>
      <c r="BK1008" s="78"/>
      <c r="BL1008" s="78"/>
      <c r="BM1008" s="78"/>
      <c r="BN1008" s="78"/>
      <c r="BO1008" s="78"/>
      <c r="BP1008" s="78"/>
      <c r="BQ1008" s="78"/>
      <c r="BR1008" s="78"/>
      <c r="BS1008" s="78"/>
      <c r="BT1008" s="78"/>
      <c r="BU1008" s="78"/>
      <c r="BV1008" s="78"/>
      <c r="BW1008" s="78"/>
      <c r="BX1008" s="78"/>
      <c r="BY1008" s="78"/>
      <c r="BZ1008" s="78"/>
    </row>
    <row r="1009" spans="1:78" s="67" customFormat="1" ht="25.5">
      <c r="A1009" s="200">
        <v>113</v>
      </c>
      <c r="B1009" s="173" t="s">
        <v>626</v>
      </c>
      <c r="C1009" s="439"/>
      <c r="D1009" s="175">
        <v>87067.5</v>
      </c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  <c r="BK1009" s="78"/>
      <c r="BL1009" s="78"/>
      <c r="BM1009" s="78"/>
      <c r="BN1009" s="78"/>
      <c r="BO1009" s="78"/>
      <c r="BP1009" s="78"/>
      <c r="BQ1009" s="78"/>
      <c r="BR1009" s="78"/>
      <c r="BS1009" s="78"/>
      <c r="BT1009" s="78"/>
      <c r="BU1009" s="78"/>
      <c r="BV1009" s="78"/>
      <c r="BW1009" s="78"/>
      <c r="BX1009" s="78"/>
      <c r="BY1009" s="78"/>
      <c r="BZ1009" s="78"/>
    </row>
    <row r="1010" spans="1:78" s="67" customFormat="1" ht="25.5">
      <c r="A1010" s="199">
        <v>114</v>
      </c>
      <c r="B1010" s="173" t="s">
        <v>624</v>
      </c>
      <c r="C1010" s="439"/>
      <c r="D1010" s="175">
        <v>24199.8</v>
      </c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  <c r="BK1010" s="78"/>
      <c r="BL1010" s="78"/>
      <c r="BM1010" s="78"/>
      <c r="BN1010" s="78"/>
      <c r="BO1010" s="78"/>
      <c r="BP1010" s="78"/>
      <c r="BQ1010" s="78"/>
      <c r="BR1010" s="78"/>
      <c r="BS1010" s="78"/>
      <c r="BT1010" s="78"/>
      <c r="BU1010" s="78"/>
      <c r="BV1010" s="78"/>
      <c r="BW1010" s="78"/>
      <c r="BX1010" s="78"/>
      <c r="BY1010" s="78"/>
      <c r="BZ1010" s="78"/>
    </row>
    <row r="1011" spans="1:78" s="67" customFormat="1" ht="26.25" thickBot="1">
      <c r="A1011" s="212">
        <v>115</v>
      </c>
      <c r="B1011" s="305" t="s">
        <v>624</v>
      </c>
      <c r="C1011" s="440"/>
      <c r="D1011" s="307">
        <v>24199.8</v>
      </c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  <c r="BK1011" s="78"/>
      <c r="BL1011" s="78"/>
      <c r="BM1011" s="78"/>
      <c r="BN1011" s="78"/>
      <c r="BO1011" s="78"/>
      <c r="BP1011" s="78"/>
      <c r="BQ1011" s="78"/>
      <c r="BR1011" s="78"/>
      <c r="BS1011" s="78"/>
      <c r="BT1011" s="78"/>
      <c r="BU1011" s="78"/>
      <c r="BV1011" s="78"/>
      <c r="BW1011" s="78"/>
      <c r="BX1011" s="78"/>
      <c r="BY1011" s="78"/>
      <c r="BZ1011" s="78"/>
    </row>
    <row r="1012" spans="1:78" s="67" customFormat="1" ht="19.5" customHeight="1" thickBot="1">
      <c r="A1012" s="447" t="s">
        <v>66</v>
      </c>
      <c r="B1012" s="448"/>
      <c r="C1012" s="106"/>
      <c r="D1012" s="92">
        <f>SUM(D897:D1011)</f>
        <v>593973.29</v>
      </c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  <c r="BK1012" s="78"/>
      <c r="BL1012" s="78"/>
      <c r="BM1012" s="78"/>
      <c r="BN1012" s="78"/>
      <c r="BO1012" s="78"/>
      <c r="BP1012" s="78"/>
      <c r="BQ1012" s="78"/>
      <c r="BR1012" s="78"/>
      <c r="BS1012" s="78"/>
      <c r="BT1012" s="78"/>
      <c r="BU1012" s="78"/>
      <c r="BV1012" s="78"/>
      <c r="BW1012" s="78"/>
      <c r="BX1012" s="78"/>
      <c r="BY1012" s="78"/>
      <c r="BZ1012" s="78"/>
    </row>
    <row r="1013" spans="1:78" s="67" customFormat="1" ht="17.25" customHeight="1" thickBot="1">
      <c r="A1013" s="449" t="s">
        <v>657</v>
      </c>
      <c r="B1013" s="450"/>
      <c r="C1013" s="450"/>
      <c r="D1013" s="451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  <c r="BK1013" s="78"/>
      <c r="BL1013" s="78"/>
      <c r="BM1013" s="78"/>
      <c r="BN1013" s="78"/>
      <c r="BO1013" s="78"/>
      <c r="BP1013" s="78"/>
      <c r="BQ1013" s="78"/>
      <c r="BR1013" s="78"/>
      <c r="BS1013" s="78"/>
      <c r="BT1013" s="78"/>
      <c r="BU1013" s="78"/>
      <c r="BV1013" s="78"/>
      <c r="BW1013" s="78"/>
      <c r="BX1013" s="78"/>
      <c r="BY1013" s="78"/>
      <c r="BZ1013" s="78"/>
    </row>
    <row r="1014" spans="1:78" s="67" customFormat="1" ht="12.75">
      <c r="A1014" s="200">
        <v>1</v>
      </c>
      <c r="B1014" s="258" t="s">
        <v>658</v>
      </c>
      <c r="C1014" s="141">
        <v>2016</v>
      </c>
      <c r="D1014" s="308">
        <v>8450</v>
      </c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  <c r="BK1014" s="78"/>
      <c r="BL1014" s="78"/>
      <c r="BM1014" s="78"/>
      <c r="BN1014" s="78"/>
      <c r="BO1014" s="78"/>
      <c r="BP1014" s="78"/>
      <c r="BQ1014" s="78"/>
      <c r="BR1014" s="78"/>
      <c r="BS1014" s="78"/>
      <c r="BT1014" s="78"/>
      <c r="BU1014" s="78"/>
      <c r="BV1014" s="78"/>
      <c r="BW1014" s="78"/>
      <c r="BX1014" s="78"/>
      <c r="BY1014" s="78"/>
      <c r="BZ1014" s="78"/>
    </row>
    <row r="1015" spans="1:78" s="67" customFormat="1" ht="12.75">
      <c r="A1015" s="199">
        <v>2</v>
      </c>
      <c r="B1015" s="173" t="s">
        <v>658</v>
      </c>
      <c r="C1015" s="190">
        <v>2016</v>
      </c>
      <c r="D1015" s="175">
        <v>8450</v>
      </c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  <c r="BK1015" s="78"/>
      <c r="BL1015" s="78"/>
      <c r="BM1015" s="78"/>
      <c r="BN1015" s="78"/>
      <c r="BO1015" s="78"/>
      <c r="BP1015" s="78"/>
      <c r="BQ1015" s="78"/>
      <c r="BR1015" s="78"/>
      <c r="BS1015" s="78"/>
      <c r="BT1015" s="78"/>
      <c r="BU1015" s="78"/>
      <c r="BV1015" s="78"/>
      <c r="BW1015" s="78"/>
      <c r="BX1015" s="78"/>
      <c r="BY1015" s="78"/>
      <c r="BZ1015" s="78"/>
    </row>
    <row r="1016" spans="1:78" s="67" customFormat="1" ht="12.75">
      <c r="A1016" s="199">
        <v>3</v>
      </c>
      <c r="B1016" s="173" t="s">
        <v>884</v>
      </c>
      <c r="C1016" s="190">
        <v>2018</v>
      </c>
      <c r="D1016" s="175">
        <v>11226</v>
      </c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  <c r="BK1016" s="78"/>
      <c r="BL1016" s="78"/>
      <c r="BM1016" s="78"/>
      <c r="BN1016" s="78"/>
      <c r="BO1016" s="78"/>
      <c r="BP1016" s="78"/>
      <c r="BQ1016" s="78"/>
      <c r="BR1016" s="78"/>
      <c r="BS1016" s="78"/>
      <c r="BT1016" s="78"/>
      <c r="BU1016" s="78"/>
      <c r="BV1016" s="78"/>
      <c r="BW1016" s="78"/>
      <c r="BX1016" s="78"/>
      <c r="BY1016" s="78"/>
      <c r="BZ1016" s="78"/>
    </row>
    <row r="1017" spans="1:78" s="67" customFormat="1" ht="12.75">
      <c r="A1017" s="199">
        <v>4</v>
      </c>
      <c r="B1017" s="173" t="s">
        <v>885</v>
      </c>
      <c r="C1017" s="190">
        <v>2018</v>
      </c>
      <c r="D1017" s="175">
        <v>6671</v>
      </c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  <c r="BK1017" s="78"/>
      <c r="BL1017" s="78"/>
      <c r="BM1017" s="78"/>
      <c r="BN1017" s="78"/>
      <c r="BO1017" s="78"/>
      <c r="BP1017" s="78"/>
      <c r="BQ1017" s="78"/>
      <c r="BR1017" s="78"/>
      <c r="BS1017" s="78"/>
      <c r="BT1017" s="78"/>
      <c r="BU1017" s="78"/>
      <c r="BV1017" s="78"/>
      <c r="BW1017" s="78"/>
      <c r="BX1017" s="78"/>
      <c r="BY1017" s="78"/>
      <c r="BZ1017" s="78"/>
    </row>
    <row r="1018" spans="1:78" s="67" customFormat="1" ht="12.75">
      <c r="A1018" s="199">
        <v>5</v>
      </c>
      <c r="B1018" s="173" t="s">
        <v>658</v>
      </c>
      <c r="C1018" s="190">
        <v>2019</v>
      </c>
      <c r="D1018" s="175">
        <v>8750</v>
      </c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  <c r="BK1018" s="78"/>
      <c r="BL1018" s="78"/>
      <c r="BM1018" s="78"/>
      <c r="BN1018" s="78"/>
      <c r="BO1018" s="78"/>
      <c r="BP1018" s="78"/>
      <c r="BQ1018" s="78"/>
      <c r="BR1018" s="78"/>
      <c r="BS1018" s="78"/>
      <c r="BT1018" s="78"/>
      <c r="BU1018" s="78"/>
      <c r="BV1018" s="78"/>
      <c r="BW1018" s="78"/>
      <c r="BX1018" s="78"/>
      <c r="BY1018" s="78"/>
      <c r="BZ1018" s="78"/>
    </row>
    <row r="1019" spans="1:78" s="67" customFormat="1" ht="13.5" thickBot="1">
      <c r="A1019" s="199">
        <v>6</v>
      </c>
      <c r="B1019" s="173" t="s">
        <v>658</v>
      </c>
      <c r="C1019" s="190">
        <v>2019</v>
      </c>
      <c r="D1019" s="175">
        <v>8750</v>
      </c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  <c r="BK1019" s="78"/>
      <c r="BL1019" s="78"/>
      <c r="BM1019" s="78"/>
      <c r="BN1019" s="78"/>
      <c r="BO1019" s="78"/>
      <c r="BP1019" s="78"/>
      <c r="BQ1019" s="78"/>
      <c r="BR1019" s="78"/>
      <c r="BS1019" s="78"/>
      <c r="BT1019" s="78"/>
      <c r="BU1019" s="78"/>
      <c r="BV1019" s="78"/>
      <c r="BW1019" s="78"/>
      <c r="BX1019" s="78"/>
      <c r="BY1019" s="78"/>
      <c r="BZ1019" s="78"/>
    </row>
    <row r="1020" spans="1:78" s="67" customFormat="1" ht="20.25" customHeight="1" thickBot="1">
      <c r="A1020" s="447" t="s">
        <v>66</v>
      </c>
      <c r="B1020" s="448"/>
      <c r="C1020" s="167"/>
      <c r="D1020" s="103">
        <f>SUM(D1014:D1019)</f>
        <v>52297</v>
      </c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</row>
    <row r="1021" spans="1:78" s="67" customFormat="1" ht="16.5" customHeight="1" thickBot="1">
      <c r="A1021" s="449" t="s">
        <v>152</v>
      </c>
      <c r="B1021" s="450"/>
      <c r="C1021" s="450"/>
      <c r="D1021" s="451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  <c r="BK1021" s="78"/>
      <c r="BL1021" s="78"/>
      <c r="BM1021" s="78"/>
      <c r="BN1021" s="78"/>
      <c r="BO1021" s="78"/>
      <c r="BP1021" s="78"/>
      <c r="BQ1021" s="78"/>
      <c r="BR1021" s="78"/>
      <c r="BS1021" s="78"/>
      <c r="BT1021" s="78"/>
      <c r="BU1021" s="78"/>
      <c r="BV1021" s="78"/>
      <c r="BW1021" s="78"/>
      <c r="BX1021" s="78"/>
      <c r="BY1021" s="78"/>
      <c r="BZ1021" s="78"/>
    </row>
    <row r="1022" spans="1:78" s="67" customFormat="1" ht="12.75">
      <c r="A1022" s="199">
        <v>1</v>
      </c>
      <c r="B1022" s="247" t="s">
        <v>482</v>
      </c>
      <c r="C1022" s="309">
        <v>2019</v>
      </c>
      <c r="D1022" s="310">
        <v>2680</v>
      </c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</row>
    <row r="1023" spans="1:78" s="67" customFormat="1" ht="13.5" thickBot="1">
      <c r="A1023" s="200">
        <v>2</v>
      </c>
      <c r="B1023" s="247" t="s">
        <v>482</v>
      </c>
      <c r="C1023" s="309">
        <v>2019</v>
      </c>
      <c r="D1023" s="310">
        <v>3110</v>
      </c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</row>
    <row r="1024" spans="1:78" s="67" customFormat="1" ht="13.5" thickBot="1">
      <c r="A1024" s="443" t="s">
        <v>66</v>
      </c>
      <c r="B1024" s="444"/>
      <c r="C1024" s="104"/>
      <c r="D1024" s="86">
        <f>SUM(D1022:D1023)</f>
        <v>5790</v>
      </c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  <c r="BK1024" s="78"/>
      <c r="BL1024" s="78"/>
      <c r="BM1024" s="78"/>
      <c r="BN1024" s="78"/>
      <c r="BO1024" s="78"/>
      <c r="BP1024" s="78"/>
      <c r="BQ1024" s="78"/>
      <c r="BR1024" s="78"/>
      <c r="BS1024" s="78"/>
      <c r="BT1024" s="78"/>
      <c r="BU1024" s="78"/>
      <c r="BV1024" s="78"/>
      <c r="BW1024" s="78"/>
      <c r="BX1024" s="78"/>
      <c r="BY1024" s="78"/>
      <c r="BZ1024" s="78"/>
    </row>
    <row r="1025" spans="1:78" s="67" customFormat="1" ht="14.25">
      <c r="A1025" s="468" t="s">
        <v>937</v>
      </c>
      <c r="B1025" s="468"/>
      <c r="C1025" s="468"/>
      <c r="D1025" s="46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  <c r="BK1025" s="78"/>
      <c r="BL1025" s="78"/>
      <c r="BM1025" s="78"/>
      <c r="BN1025" s="78"/>
      <c r="BO1025" s="78"/>
      <c r="BP1025" s="78"/>
      <c r="BQ1025" s="78"/>
      <c r="BR1025" s="78"/>
      <c r="BS1025" s="78"/>
      <c r="BT1025" s="78"/>
      <c r="BU1025" s="78"/>
      <c r="BV1025" s="78"/>
      <c r="BW1025" s="78"/>
      <c r="BX1025" s="78"/>
      <c r="BY1025" s="78"/>
      <c r="BZ1025" s="78"/>
    </row>
    <row r="1026" spans="1:78" s="67" customFormat="1" ht="26.25" thickBot="1">
      <c r="A1026" s="91" t="s">
        <v>75</v>
      </c>
      <c r="B1026" s="91" t="s">
        <v>223</v>
      </c>
      <c r="C1026" s="91" t="s">
        <v>218</v>
      </c>
      <c r="D1026" s="91" t="s">
        <v>219</v>
      </c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  <c r="BK1026" s="78"/>
      <c r="BL1026" s="78"/>
      <c r="BM1026" s="78"/>
      <c r="BN1026" s="78"/>
      <c r="BO1026" s="78"/>
      <c r="BP1026" s="78"/>
      <c r="BQ1026" s="78"/>
      <c r="BR1026" s="78"/>
      <c r="BS1026" s="78"/>
      <c r="BT1026" s="78"/>
      <c r="BU1026" s="78"/>
      <c r="BV1026" s="78"/>
      <c r="BW1026" s="78"/>
      <c r="BX1026" s="78"/>
      <c r="BY1026" s="78"/>
      <c r="BZ1026" s="78"/>
    </row>
    <row r="1027" spans="1:78" s="67" customFormat="1" ht="18.75" customHeight="1" thickBot="1">
      <c r="A1027" s="449" t="s">
        <v>397</v>
      </c>
      <c r="B1027" s="450"/>
      <c r="C1027" s="450"/>
      <c r="D1027" s="451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  <c r="BK1027" s="78"/>
      <c r="BL1027" s="78"/>
      <c r="BM1027" s="78"/>
      <c r="BN1027" s="78"/>
      <c r="BO1027" s="78"/>
      <c r="BP1027" s="78"/>
      <c r="BQ1027" s="78"/>
      <c r="BR1027" s="78"/>
      <c r="BS1027" s="78"/>
      <c r="BT1027" s="78"/>
      <c r="BU1027" s="78"/>
      <c r="BV1027" s="78"/>
      <c r="BW1027" s="78"/>
      <c r="BX1027" s="78"/>
      <c r="BY1027" s="78"/>
      <c r="BZ1027" s="78"/>
    </row>
    <row r="1028" spans="1:78" s="67" customFormat="1" ht="12.75">
      <c r="A1028" s="199">
        <v>1</v>
      </c>
      <c r="B1028" s="176" t="s">
        <v>399</v>
      </c>
      <c r="C1028" s="177" t="s">
        <v>400</v>
      </c>
      <c r="D1028" s="175">
        <v>599</v>
      </c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  <c r="BK1028" s="78"/>
      <c r="BL1028" s="78"/>
      <c r="BM1028" s="78"/>
      <c r="BN1028" s="78"/>
      <c r="BO1028" s="78"/>
      <c r="BP1028" s="78"/>
      <c r="BQ1028" s="78"/>
      <c r="BR1028" s="78"/>
      <c r="BS1028" s="78"/>
      <c r="BT1028" s="78"/>
      <c r="BU1028" s="78"/>
      <c r="BV1028" s="78"/>
      <c r="BW1028" s="78"/>
      <c r="BX1028" s="78"/>
      <c r="BY1028" s="78"/>
      <c r="BZ1028" s="78"/>
    </row>
    <row r="1029" spans="1:78" s="67" customFormat="1" ht="12.75">
      <c r="A1029" s="199">
        <v>2</v>
      </c>
      <c r="B1029" s="176" t="s">
        <v>401</v>
      </c>
      <c r="C1029" s="177" t="s">
        <v>402</v>
      </c>
      <c r="D1029" s="175">
        <v>777</v>
      </c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  <c r="BK1029" s="78"/>
      <c r="BL1029" s="78"/>
      <c r="BM1029" s="78"/>
      <c r="BN1029" s="78"/>
      <c r="BO1029" s="78"/>
      <c r="BP1029" s="78"/>
      <c r="BQ1029" s="78"/>
      <c r="BR1029" s="78"/>
      <c r="BS1029" s="78"/>
      <c r="BT1029" s="78"/>
      <c r="BU1029" s="78"/>
      <c r="BV1029" s="78"/>
      <c r="BW1029" s="78"/>
      <c r="BX1029" s="78"/>
      <c r="BY1029" s="78"/>
      <c r="BZ1029" s="78"/>
    </row>
    <row r="1030" spans="1:78" s="67" customFormat="1" ht="12.75">
      <c r="A1030" s="199">
        <v>3</v>
      </c>
      <c r="B1030" s="176" t="s">
        <v>403</v>
      </c>
      <c r="C1030" s="177" t="s">
        <v>404</v>
      </c>
      <c r="D1030" s="175">
        <v>377.61</v>
      </c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  <c r="BK1030" s="78"/>
      <c r="BL1030" s="78"/>
      <c r="BM1030" s="78"/>
      <c r="BN1030" s="78"/>
      <c r="BO1030" s="78"/>
      <c r="BP1030" s="78"/>
      <c r="BQ1030" s="78"/>
      <c r="BR1030" s="78"/>
      <c r="BS1030" s="78"/>
      <c r="BT1030" s="78"/>
      <c r="BU1030" s="78"/>
      <c r="BV1030" s="78"/>
      <c r="BW1030" s="78"/>
      <c r="BX1030" s="78"/>
      <c r="BY1030" s="78"/>
      <c r="BZ1030" s="78"/>
    </row>
    <row r="1031" spans="1:78" s="67" customFormat="1" ht="12.75">
      <c r="A1031" s="199">
        <v>4</v>
      </c>
      <c r="B1031" s="176" t="s">
        <v>405</v>
      </c>
      <c r="C1031" s="177" t="s">
        <v>406</v>
      </c>
      <c r="D1031" s="175">
        <v>279.99</v>
      </c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  <c r="BK1031" s="78"/>
      <c r="BL1031" s="78"/>
      <c r="BM1031" s="78"/>
      <c r="BN1031" s="78"/>
      <c r="BO1031" s="78"/>
      <c r="BP1031" s="78"/>
      <c r="BQ1031" s="78"/>
      <c r="BR1031" s="78"/>
      <c r="BS1031" s="78"/>
      <c r="BT1031" s="78"/>
      <c r="BU1031" s="78"/>
      <c r="BV1031" s="78"/>
      <c r="BW1031" s="78"/>
      <c r="BX1031" s="78"/>
      <c r="BY1031" s="78"/>
      <c r="BZ1031" s="78"/>
    </row>
    <row r="1032" spans="1:78" s="67" customFormat="1" ht="14.25" customHeight="1">
      <c r="A1032" s="199">
        <v>5</v>
      </c>
      <c r="B1032" s="176" t="s">
        <v>412</v>
      </c>
      <c r="C1032" s="177" t="s">
        <v>411</v>
      </c>
      <c r="D1032" s="175">
        <v>314.99</v>
      </c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  <c r="BK1032" s="78"/>
      <c r="BL1032" s="78"/>
      <c r="BM1032" s="78"/>
      <c r="BN1032" s="78"/>
      <c r="BO1032" s="78"/>
      <c r="BP1032" s="78"/>
      <c r="BQ1032" s="78"/>
      <c r="BR1032" s="78"/>
      <c r="BS1032" s="78"/>
      <c r="BT1032" s="78"/>
      <c r="BU1032" s="78"/>
      <c r="BV1032" s="78"/>
      <c r="BW1032" s="78"/>
      <c r="BX1032" s="78"/>
      <c r="BY1032" s="78"/>
      <c r="BZ1032" s="78"/>
    </row>
    <row r="1033" spans="1:78" s="67" customFormat="1" ht="14.25" customHeight="1">
      <c r="A1033" s="199">
        <v>6</v>
      </c>
      <c r="B1033" s="176" t="s">
        <v>415</v>
      </c>
      <c r="C1033" s="177" t="s">
        <v>414</v>
      </c>
      <c r="D1033" s="175">
        <v>599</v>
      </c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  <c r="BK1033" s="78"/>
      <c r="BL1033" s="78"/>
      <c r="BM1033" s="78"/>
      <c r="BN1033" s="78"/>
      <c r="BO1033" s="78"/>
      <c r="BP1033" s="78"/>
      <c r="BQ1033" s="78"/>
      <c r="BR1033" s="78"/>
      <c r="BS1033" s="78"/>
      <c r="BT1033" s="78"/>
      <c r="BU1033" s="78"/>
      <c r="BV1033" s="78"/>
      <c r="BW1033" s="78"/>
      <c r="BX1033" s="78"/>
      <c r="BY1033" s="78"/>
      <c r="BZ1033" s="78"/>
    </row>
    <row r="1034" spans="1:78" s="67" customFormat="1" ht="14.25" customHeight="1">
      <c r="A1034" s="199">
        <v>7</v>
      </c>
      <c r="B1034" s="176" t="s">
        <v>533</v>
      </c>
      <c r="C1034" s="179">
        <v>43465</v>
      </c>
      <c r="D1034" s="175">
        <v>7380</v>
      </c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  <c r="BK1034" s="78"/>
      <c r="BL1034" s="78"/>
      <c r="BM1034" s="78"/>
      <c r="BN1034" s="78"/>
      <c r="BO1034" s="78"/>
      <c r="BP1034" s="78"/>
      <c r="BQ1034" s="78"/>
      <c r="BR1034" s="78"/>
      <c r="BS1034" s="78"/>
      <c r="BT1034" s="78"/>
      <c r="BU1034" s="78"/>
      <c r="BV1034" s="78"/>
      <c r="BW1034" s="78"/>
      <c r="BX1034" s="78"/>
      <c r="BY1034" s="78"/>
      <c r="BZ1034" s="78"/>
    </row>
    <row r="1035" spans="1:78" s="67" customFormat="1" ht="14.25" customHeight="1">
      <c r="A1035" s="199">
        <v>8</v>
      </c>
      <c r="B1035" s="173" t="s">
        <v>757</v>
      </c>
      <c r="C1035" s="174">
        <v>43646</v>
      </c>
      <c r="D1035" s="175">
        <v>3084.84</v>
      </c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  <c r="BK1035" s="78"/>
      <c r="BL1035" s="78"/>
      <c r="BM1035" s="78"/>
      <c r="BN1035" s="78"/>
      <c r="BO1035" s="78"/>
      <c r="BP1035" s="78"/>
      <c r="BQ1035" s="78"/>
      <c r="BR1035" s="78"/>
      <c r="BS1035" s="78"/>
      <c r="BT1035" s="78"/>
      <c r="BU1035" s="78"/>
      <c r="BV1035" s="78"/>
      <c r="BW1035" s="78"/>
      <c r="BX1035" s="78"/>
      <c r="BY1035" s="78"/>
      <c r="BZ1035" s="78"/>
    </row>
    <row r="1036" spans="1:78" s="67" customFormat="1" ht="14.25" customHeight="1">
      <c r="A1036" s="199">
        <v>9</v>
      </c>
      <c r="B1036" s="173" t="s">
        <v>758</v>
      </c>
      <c r="C1036" s="174">
        <v>43646</v>
      </c>
      <c r="D1036" s="175">
        <v>2261.97</v>
      </c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  <c r="BK1036" s="78"/>
      <c r="BL1036" s="78"/>
      <c r="BM1036" s="78"/>
      <c r="BN1036" s="78"/>
      <c r="BO1036" s="78"/>
      <c r="BP1036" s="78"/>
      <c r="BQ1036" s="78"/>
      <c r="BR1036" s="78"/>
      <c r="BS1036" s="78"/>
      <c r="BT1036" s="78"/>
      <c r="BU1036" s="78"/>
      <c r="BV1036" s="78"/>
      <c r="BW1036" s="78"/>
      <c r="BX1036" s="78"/>
      <c r="BY1036" s="78"/>
      <c r="BZ1036" s="78"/>
    </row>
    <row r="1037" spans="1:78" s="67" customFormat="1" ht="14.25" customHeight="1">
      <c r="A1037" s="199">
        <v>10</v>
      </c>
      <c r="B1037" s="365" t="s">
        <v>359</v>
      </c>
      <c r="C1037" s="366" t="s">
        <v>360</v>
      </c>
      <c r="D1037" s="363">
        <v>3460</v>
      </c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  <c r="BK1037" s="78"/>
      <c r="BL1037" s="78"/>
      <c r="BM1037" s="78"/>
      <c r="BN1037" s="78"/>
      <c r="BO1037" s="78"/>
      <c r="BP1037" s="78"/>
      <c r="BQ1037" s="78"/>
      <c r="BR1037" s="78"/>
      <c r="BS1037" s="78"/>
      <c r="BT1037" s="78"/>
      <c r="BU1037" s="78"/>
      <c r="BV1037" s="78"/>
      <c r="BW1037" s="78"/>
      <c r="BX1037" s="78"/>
      <c r="BY1037" s="78"/>
      <c r="BZ1037" s="78"/>
    </row>
    <row r="1038" spans="1:78" s="67" customFormat="1" ht="14.25" customHeight="1">
      <c r="A1038" s="199">
        <v>11</v>
      </c>
      <c r="B1038" s="365" t="s">
        <v>370</v>
      </c>
      <c r="C1038" s="366" t="s">
        <v>360</v>
      </c>
      <c r="D1038" s="363">
        <v>3460</v>
      </c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  <c r="BK1038" s="78"/>
      <c r="BL1038" s="78"/>
      <c r="BM1038" s="78"/>
      <c r="BN1038" s="78"/>
      <c r="BO1038" s="78"/>
      <c r="BP1038" s="78"/>
      <c r="BQ1038" s="78"/>
      <c r="BR1038" s="78"/>
      <c r="BS1038" s="78"/>
      <c r="BT1038" s="78"/>
      <c r="BU1038" s="78"/>
      <c r="BV1038" s="78"/>
      <c r="BW1038" s="78"/>
      <c r="BX1038" s="78"/>
      <c r="BY1038" s="78"/>
      <c r="BZ1038" s="78"/>
    </row>
    <row r="1039" spans="1:78" s="67" customFormat="1" ht="14.25" customHeight="1">
      <c r="A1039" s="199">
        <v>12</v>
      </c>
      <c r="B1039" s="365" t="s">
        <v>507</v>
      </c>
      <c r="C1039" s="367">
        <v>42732</v>
      </c>
      <c r="D1039" s="363">
        <v>3300.09</v>
      </c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  <c r="BK1039" s="78"/>
      <c r="BL1039" s="78"/>
      <c r="BM1039" s="78"/>
      <c r="BN1039" s="78"/>
      <c r="BO1039" s="78"/>
      <c r="BP1039" s="78"/>
      <c r="BQ1039" s="78"/>
      <c r="BR1039" s="78"/>
      <c r="BS1039" s="78"/>
      <c r="BT1039" s="78"/>
      <c r="BU1039" s="78"/>
      <c r="BV1039" s="78"/>
      <c r="BW1039" s="78"/>
      <c r="BX1039" s="78"/>
      <c r="BY1039" s="78"/>
      <c r="BZ1039" s="78"/>
    </row>
    <row r="1040" spans="1:78" s="67" customFormat="1" ht="14.25" customHeight="1">
      <c r="A1040" s="199">
        <v>13</v>
      </c>
      <c r="B1040" s="365" t="s">
        <v>507</v>
      </c>
      <c r="C1040" s="367">
        <v>42732</v>
      </c>
      <c r="D1040" s="363">
        <v>3300.09</v>
      </c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  <c r="BK1040" s="78"/>
      <c r="BL1040" s="78"/>
      <c r="BM1040" s="78"/>
      <c r="BN1040" s="78"/>
      <c r="BO1040" s="78"/>
      <c r="BP1040" s="78"/>
      <c r="BQ1040" s="78"/>
      <c r="BR1040" s="78"/>
      <c r="BS1040" s="78"/>
      <c r="BT1040" s="78"/>
      <c r="BU1040" s="78"/>
      <c r="BV1040" s="78"/>
      <c r="BW1040" s="78"/>
      <c r="BX1040" s="78"/>
      <c r="BY1040" s="78"/>
      <c r="BZ1040" s="78"/>
    </row>
    <row r="1041" spans="1:78" s="67" customFormat="1" ht="14.25" customHeight="1">
      <c r="A1041" s="199">
        <v>14</v>
      </c>
      <c r="B1041" s="365" t="s">
        <v>507</v>
      </c>
      <c r="C1041" s="367">
        <v>42732</v>
      </c>
      <c r="D1041" s="363">
        <v>3300.09</v>
      </c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  <c r="AB1041" s="78"/>
      <c r="AC1041" s="78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78"/>
      <c r="BA1041" s="78"/>
      <c r="BB1041" s="78"/>
      <c r="BC1041" s="78"/>
      <c r="BD1041" s="78"/>
      <c r="BE1041" s="78"/>
      <c r="BF1041" s="78"/>
      <c r="BG1041" s="78"/>
      <c r="BH1041" s="78"/>
      <c r="BI1041" s="78"/>
      <c r="BJ1041" s="78"/>
      <c r="BK1041" s="78"/>
      <c r="BL1041" s="78"/>
      <c r="BM1041" s="78"/>
      <c r="BN1041" s="78"/>
      <c r="BO1041" s="78"/>
      <c r="BP1041" s="78"/>
      <c r="BQ1041" s="78"/>
      <c r="BR1041" s="78"/>
      <c r="BS1041" s="78"/>
      <c r="BT1041" s="78"/>
      <c r="BU1041" s="78"/>
      <c r="BV1041" s="78"/>
      <c r="BW1041" s="78"/>
      <c r="BX1041" s="78"/>
      <c r="BY1041" s="78"/>
      <c r="BZ1041" s="78"/>
    </row>
    <row r="1042" spans="1:78" s="67" customFormat="1" ht="14.25" customHeight="1">
      <c r="A1042" s="199">
        <v>15</v>
      </c>
      <c r="B1042" s="365" t="s">
        <v>515</v>
      </c>
      <c r="C1042" s="367">
        <v>43404</v>
      </c>
      <c r="D1042" s="363">
        <v>702.33</v>
      </c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78"/>
      <c r="AC1042" s="78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78"/>
      <c r="BA1042" s="78"/>
      <c r="BB1042" s="78"/>
      <c r="BC1042" s="78"/>
      <c r="BD1042" s="78"/>
      <c r="BE1042" s="78"/>
      <c r="BF1042" s="78"/>
      <c r="BG1042" s="78"/>
      <c r="BH1042" s="78"/>
      <c r="BI1042" s="78"/>
      <c r="BJ1042" s="78"/>
      <c r="BK1042" s="78"/>
      <c r="BL1042" s="78"/>
      <c r="BM1042" s="78"/>
      <c r="BN1042" s="78"/>
      <c r="BO1042" s="78"/>
      <c r="BP1042" s="78"/>
      <c r="BQ1042" s="78"/>
      <c r="BR1042" s="78"/>
      <c r="BS1042" s="78"/>
      <c r="BT1042" s="78"/>
      <c r="BU1042" s="78"/>
      <c r="BV1042" s="78"/>
      <c r="BW1042" s="78"/>
      <c r="BX1042" s="78"/>
      <c r="BY1042" s="78"/>
      <c r="BZ1042" s="78"/>
    </row>
    <row r="1043" spans="1:78" s="67" customFormat="1" ht="14.25" customHeight="1">
      <c r="A1043" s="199">
        <v>16</v>
      </c>
      <c r="B1043" s="365" t="s">
        <v>515</v>
      </c>
      <c r="C1043" s="367">
        <v>43404</v>
      </c>
      <c r="D1043" s="363">
        <v>702.33</v>
      </c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  <c r="AB1043" s="78"/>
      <c r="AC1043" s="78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78"/>
      <c r="BA1043" s="78"/>
      <c r="BB1043" s="78"/>
      <c r="BC1043" s="78"/>
      <c r="BD1043" s="78"/>
      <c r="BE1043" s="78"/>
      <c r="BF1043" s="78"/>
      <c r="BG1043" s="78"/>
      <c r="BH1043" s="78"/>
      <c r="BI1043" s="78"/>
      <c r="BJ1043" s="78"/>
      <c r="BK1043" s="78"/>
      <c r="BL1043" s="78"/>
      <c r="BM1043" s="78"/>
      <c r="BN1043" s="78"/>
      <c r="BO1043" s="78"/>
      <c r="BP1043" s="78"/>
      <c r="BQ1043" s="78"/>
      <c r="BR1043" s="78"/>
      <c r="BS1043" s="78"/>
      <c r="BT1043" s="78"/>
      <c r="BU1043" s="78"/>
      <c r="BV1043" s="78"/>
      <c r="BW1043" s="78"/>
      <c r="BX1043" s="78"/>
      <c r="BY1043" s="78"/>
      <c r="BZ1043" s="78"/>
    </row>
    <row r="1044" spans="1:78" s="67" customFormat="1" ht="14.25" customHeight="1">
      <c r="A1044" s="199">
        <v>17</v>
      </c>
      <c r="B1044" s="365" t="s">
        <v>515</v>
      </c>
      <c r="C1044" s="367">
        <v>43404</v>
      </c>
      <c r="D1044" s="363">
        <v>702.33</v>
      </c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  <c r="AB1044" s="78"/>
      <c r="AC1044" s="78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  <c r="AX1044" s="78"/>
      <c r="AY1044" s="78"/>
      <c r="AZ1044" s="78"/>
      <c r="BA1044" s="78"/>
      <c r="BB1044" s="78"/>
      <c r="BC1044" s="78"/>
      <c r="BD1044" s="78"/>
      <c r="BE1044" s="78"/>
      <c r="BF1044" s="78"/>
      <c r="BG1044" s="78"/>
      <c r="BH1044" s="78"/>
      <c r="BI1044" s="78"/>
      <c r="BJ1044" s="78"/>
      <c r="BK1044" s="78"/>
      <c r="BL1044" s="78"/>
      <c r="BM1044" s="78"/>
      <c r="BN1044" s="78"/>
      <c r="BO1044" s="78"/>
      <c r="BP1044" s="78"/>
      <c r="BQ1044" s="78"/>
      <c r="BR1044" s="78"/>
      <c r="BS1044" s="78"/>
      <c r="BT1044" s="78"/>
      <c r="BU1044" s="78"/>
      <c r="BV1044" s="78"/>
      <c r="BW1044" s="78"/>
      <c r="BX1044" s="78"/>
      <c r="BY1044" s="78"/>
      <c r="BZ1044" s="78"/>
    </row>
    <row r="1045" spans="1:78" s="67" customFormat="1" ht="14.25" customHeight="1">
      <c r="A1045" s="199">
        <v>18</v>
      </c>
      <c r="B1045" s="365" t="s">
        <v>515</v>
      </c>
      <c r="C1045" s="367">
        <v>43404</v>
      </c>
      <c r="D1045" s="363">
        <v>702.33</v>
      </c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78"/>
      <c r="U1045" s="78"/>
      <c r="V1045" s="78"/>
      <c r="W1045" s="78"/>
      <c r="X1045" s="78"/>
      <c r="Y1045" s="78"/>
      <c r="Z1045" s="78"/>
      <c r="AA1045" s="78"/>
      <c r="AB1045" s="78"/>
      <c r="AC1045" s="78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  <c r="AX1045" s="78"/>
      <c r="AY1045" s="78"/>
      <c r="AZ1045" s="78"/>
      <c r="BA1045" s="78"/>
      <c r="BB1045" s="78"/>
      <c r="BC1045" s="78"/>
      <c r="BD1045" s="78"/>
      <c r="BE1045" s="78"/>
      <c r="BF1045" s="78"/>
      <c r="BG1045" s="78"/>
      <c r="BH1045" s="78"/>
      <c r="BI1045" s="78"/>
      <c r="BJ1045" s="78"/>
      <c r="BK1045" s="78"/>
      <c r="BL1045" s="78"/>
      <c r="BM1045" s="78"/>
      <c r="BN1045" s="78"/>
      <c r="BO1045" s="78"/>
      <c r="BP1045" s="78"/>
      <c r="BQ1045" s="78"/>
      <c r="BR1045" s="78"/>
      <c r="BS1045" s="78"/>
      <c r="BT1045" s="78"/>
      <c r="BU1045" s="78"/>
      <c r="BV1045" s="78"/>
      <c r="BW1045" s="78"/>
      <c r="BX1045" s="78"/>
      <c r="BY1045" s="78"/>
      <c r="BZ1045" s="78"/>
    </row>
    <row r="1046" spans="1:78" s="67" customFormat="1" ht="14.25" customHeight="1">
      <c r="A1046" s="199">
        <v>19</v>
      </c>
      <c r="B1046" s="365" t="s">
        <v>515</v>
      </c>
      <c r="C1046" s="367">
        <v>43404</v>
      </c>
      <c r="D1046" s="363">
        <v>702.33</v>
      </c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  <c r="AB1046" s="78"/>
      <c r="AC1046" s="78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  <c r="AX1046" s="78"/>
      <c r="AY1046" s="78"/>
      <c r="AZ1046" s="78"/>
      <c r="BA1046" s="78"/>
      <c r="BB1046" s="78"/>
      <c r="BC1046" s="78"/>
      <c r="BD1046" s="78"/>
      <c r="BE1046" s="78"/>
      <c r="BF1046" s="78"/>
      <c r="BG1046" s="78"/>
      <c r="BH1046" s="78"/>
      <c r="BI1046" s="78"/>
      <c r="BJ1046" s="78"/>
      <c r="BK1046" s="78"/>
      <c r="BL1046" s="78"/>
      <c r="BM1046" s="78"/>
      <c r="BN1046" s="78"/>
      <c r="BO1046" s="78"/>
      <c r="BP1046" s="78"/>
      <c r="BQ1046" s="78"/>
      <c r="BR1046" s="78"/>
      <c r="BS1046" s="78"/>
      <c r="BT1046" s="78"/>
      <c r="BU1046" s="78"/>
      <c r="BV1046" s="78"/>
      <c r="BW1046" s="78"/>
      <c r="BX1046" s="78"/>
      <c r="BY1046" s="78"/>
      <c r="BZ1046" s="78"/>
    </row>
    <row r="1047" spans="1:78" s="67" customFormat="1" ht="14.25" customHeight="1">
      <c r="A1047" s="199">
        <v>20</v>
      </c>
      <c r="B1047" s="365" t="s">
        <v>515</v>
      </c>
      <c r="C1047" s="367">
        <v>43404</v>
      </c>
      <c r="D1047" s="363">
        <v>702.33</v>
      </c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</row>
    <row r="1048" spans="1:78" s="67" customFormat="1" ht="14.25" customHeight="1">
      <c r="A1048" s="199">
        <v>21</v>
      </c>
      <c r="B1048" s="365" t="s">
        <v>515</v>
      </c>
      <c r="C1048" s="367">
        <v>43404</v>
      </c>
      <c r="D1048" s="363">
        <v>702.33</v>
      </c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  <c r="AB1048" s="78"/>
      <c r="AC1048" s="78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  <c r="AX1048" s="78"/>
      <c r="AY1048" s="78"/>
      <c r="AZ1048" s="78"/>
      <c r="BA1048" s="78"/>
      <c r="BB1048" s="78"/>
      <c r="BC1048" s="78"/>
      <c r="BD1048" s="78"/>
      <c r="BE1048" s="78"/>
      <c r="BF1048" s="78"/>
      <c r="BG1048" s="78"/>
      <c r="BH1048" s="78"/>
      <c r="BI1048" s="78"/>
      <c r="BJ1048" s="78"/>
      <c r="BK1048" s="78"/>
      <c r="BL1048" s="78"/>
      <c r="BM1048" s="78"/>
      <c r="BN1048" s="78"/>
      <c r="BO1048" s="78"/>
      <c r="BP1048" s="78"/>
      <c r="BQ1048" s="78"/>
      <c r="BR1048" s="78"/>
      <c r="BS1048" s="78"/>
      <c r="BT1048" s="78"/>
      <c r="BU1048" s="78"/>
      <c r="BV1048" s="78"/>
      <c r="BW1048" s="78"/>
      <c r="BX1048" s="78"/>
      <c r="BY1048" s="78"/>
      <c r="BZ1048" s="78"/>
    </row>
    <row r="1049" spans="1:78" s="67" customFormat="1" ht="14.25" customHeight="1">
      <c r="A1049" s="199">
        <v>22</v>
      </c>
      <c r="B1049" s="365" t="s">
        <v>515</v>
      </c>
      <c r="C1049" s="367">
        <v>43404</v>
      </c>
      <c r="D1049" s="363">
        <v>702.33</v>
      </c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  <c r="AB1049" s="78"/>
      <c r="AC1049" s="78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  <c r="AX1049" s="78"/>
      <c r="AY1049" s="78"/>
      <c r="AZ1049" s="78"/>
      <c r="BA1049" s="78"/>
      <c r="BB1049" s="78"/>
      <c r="BC1049" s="78"/>
      <c r="BD1049" s="78"/>
      <c r="BE1049" s="78"/>
      <c r="BF1049" s="78"/>
      <c r="BG1049" s="78"/>
      <c r="BH1049" s="78"/>
      <c r="BI1049" s="78"/>
      <c r="BJ1049" s="78"/>
      <c r="BK1049" s="78"/>
      <c r="BL1049" s="78"/>
      <c r="BM1049" s="78"/>
      <c r="BN1049" s="78"/>
      <c r="BO1049" s="78"/>
      <c r="BP1049" s="78"/>
      <c r="BQ1049" s="78"/>
      <c r="BR1049" s="78"/>
      <c r="BS1049" s="78"/>
      <c r="BT1049" s="78"/>
      <c r="BU1049" s="78"/>
      <c r="BV1049" s="78"/>
      <c r="BW1049" s="78"/>
      <c r="BX1049" s="78"/>
      <c r="BY1049" s="78"/>
      <c r="BZ1049" s="78"/>
    </row>
    <row r="1050" spans="1:78" s="67" customFormat="1" ht="14.25" customHeight="1">
      <c r="A1050" s="199">
        <v>23</v>
      </c>
      <c r="B1050" s="365" t="s">
        <v>515</v>
      </c>
      <c r="C1050" s="367">
        <v>43404</v>
      </c>
      <c r="D1050" s="363">
        <v>702.33</v>
      </c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  <c r="T1050" s="78"/>
      <c r="U1050" s="78"/>
      <c r="V1050" s="78"/>
      <c r="W1050" s="78"/>
      <c r="X1050" s="78"/>
      <c r="Y1050" s="78"/>
      <c r="Z1050" s="78"/>
      <c r="AA1050" s="78"/>
      <c r="AB1050" s="78"/>
      <c r="AC1050" s="78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  <c r="AX1050" s="78"/>
      <c r="AY1050" s="78"/>
      <c r="AZ1050" s="78"/>
      <c r="BA1050" s="78"/>
      <c r="BB1050" s="78"/>
      <c r="BC1050" s="78"/>
      <c r="BD1050" s="78"/>
      <c r="BE1050" s="78"/>
      <c r="BF1050" s="78"/>
      <c r="BG1050" s="78"/>
      <c r="BH1050" s="78"/>
      <c r="BI1050" s="78"/>
      <c r="BJ1050" s="78"/>
      <c r="BK1050" s="78"/>
      <c r="BL1050" s="78"/>
      <c r="BM1050" s="78"/>
      <c r="BN1050" s="78"/>
      <c r="BO1050" s="78"/>
      <c r="BP1050" s="78"/>
      <c r="BQ1050" s="78"/>
      <c r="BR1050" s="78"/>
      <c r="BS1050" s="78"/>
      <c r="BT1050" s="78"/>
      <c r="BU1050" s="78"/>
      <c r="BV1050" s="78"/>
      <c r="BW1050" s="78"/>
      <c r="BX1050" s="78"/>
      <c r="BY1050" s="78"/>
      <c r="BZ1050" s="78"/>
    </row>
    <row r="1051" spans="1:78" s="67" customFormat="1" ht="14.25" customHeight="1">
      <c r="A1051" s="199">
        <v>24</v>
      </c>
      <c r="B1051" s="365" t="s">
        <v>515</v>
      </c>
      <c r="C1051" s="367">
        <v>43404</v>
      </c>
      <c r="D1051" s="363">
        <v>702.33</v>
      </c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  <c r="AB1051" s="78"/>
      <c r="AC1051" s="78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  <c r="AX1051" s="78"/>
      <c r="AY1051" s="78"/>
      <c r="AZ1051" s="78"/>
      <c r="BA1051" s="78"/>
      <c r="BB1051" s="78"/>
      <c r="BC1051" s="78"/>
      <c r="BD1051" s="78"/>
      <c r="BE1051" s="78"/>
      <c r="BF1051" s="78"/>
      <c r="BG1051" s="78"/>
      <c r="BH1051" s="78"/>
      <c r="BI1051" s="78"/>
      <c r="BJ1051" s="78"/>
      <c r="BK1051" s="78"/>
      <c r="BL1051" s="78"/>
      <c r="BM1051" s="78"/>
      <c r="BN1051" s="78"/>
      <c r="BO1051" s="78"/>
      <c r="BP1051" s="78"/>
      <c r="BQ1051" s="78"/>
      <c r="BR1051" s="78"/>
      <c r="BS1051" s="78"/>
      <c r="BT1051" s="78"/>
      <c r="BU1051" s="78"/>
      <c r="BV1051" s="78"/>
      <c r="BW1051" s="78"/>
      <c r="BX1051" s="78"/>
      <c r="BY1051" s="78"/>
      <c r="BZ1051" s="78"/>
    </row>
    <row r="1052" spans="1:78" s="67" customFormat="1" ht="14.25" customHeight="1">
      <c r="A1052" s="199">
        <v>25</v>
      </c>
      <c r="B1052" s="365" t="s">
        <v>515</v>
      </c>
      <c r="C1052" s="367">
        <v>43404</v>
      </c>
      <c r="D1052" s="363">
        <v>702.33</v>
      </c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  <c r="AB1052" s="78"/>
      <c r="AC1052" s="78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  <c r="AX1052" s="78"/>
      <c r="AY1052" s="78"/>
      <c r="AZ1052" s="78"/>
      <c r="BA1052" s="78"/>
      <c r="BB1052" s="78"/>
      <c r="BC1052" s="78"/>
      <c r="BD1052" s="78"/>
      <c r="BE1052" s="78"/>
      <c r="BF1052" s="78"/>
      <c r="BG1052" s="78"/>
      <c r="BH1052" s="78"/>
      <c r="BI1052" s="78"/>
      <c r="BJ1052" s="78"/>
      <c r="BK1052" s="78"/>
      <c r="BL1052" s="78"/>
      <c r="BM1052" s="78"/>
      <c r="BN1052" s="78"/>
      <c r="BO1052" s="78"/>
      <c r="BP1052" s="78"/>
      <c r="BQ1052" s="78"/>
      <c r="BR1052" s="78"/>
      <c r="BS1052" s="78"/>
      <c r="BT1052" s="78"/>
      <c r="BU1052" s="78"/>
      <c r="BV1052" s="78"/>
      <c r="BW1052" s="78"/>
      <c r="BX1052" s="78"/>
      <c r="BY1052" s="78"/>
      <c r="BZ1052" s="78"/>
    </row>
    <row r="1053" spans="1:78" s="67" customFormat="1" ht="14.25" customHeight="1">
      <c r="A1053" s="199">
        <v>26</v>
      </c>
      <c r="B1053" s="365" t="s">
        <v>515</v>
      </c>
      <c r="C1053" s="367">
        <v>43404</v>
      </c>
      <c r="D1053" s="363">
        <v>702.33</v>
      </c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  <c r="T1053" s="78"/>
      <c r="U1053" s="78"/>
      <c r="V1053" s="78"/>
      <c r="W1053" s="78"/>
      <c r="X1053" s="78"/>
      <c r="Y1053" s="78"/>
      <c r="Z1053" s="78"/>
      <c r="AA1053" s="78"/>
      <c r="AB1053" s="78"/>
      <c r="AC1053" s="78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  <c r="AX1053" s="78"/>
      <c r="AY1053" s="78"/>
      <c r="AZ1053" s="78"/>
      <c r="BA1053" s="78"/>
      <c r="BB1053" s="78"/>
      <c r="BC1053" s="78"/>
      <c r="BD1053" s="78"/>
      <c r="BE1053" s="78"/>
      <c r="BF1053" s="78"/>
      <c r="BG1053" s="78"/>
      <c r="BH1053" s="78"/>
      <c r="BI1053" s="78"/>
      <c r="BJ1053" s="78"/>
      <c r="BK1053" s="78"/>
      <c r="BL1053" s="78"/>
      <c r="BM1053" s="78"/>
      <c r="BN1053" s="78"/>
      <c r="BO1053" s="78"/>
      <c r="BP1053" s="78"/>
      <c r="BQ1053" s="78"/>
      <c r="BR1053" s="78"/>
      <c r="BS1053" s="78"/>
      <c r="BT1053" s="78"/>
      <c r="BU1053" s="78"/>
      <c r="BV1053" s="78"/>
      <c r="BW1053" s="78"/>
      <c r="BX1053" s="78"/>
      <c r="BY1053" s="78"/>
      <c r="BZ1053" s="78"/>
    </row>
    <row r="1054" spans="1:78" s="67" customFormat="1" ht="14.25" customHeight="1">
      <c r="A1054" s="199">
        <v>27</v>
      </c>
      <c r="B1054" s="365" t="s">
        <v>515</v>
      </c>
      <c r="C1054" s="367">
        <v>43404</v>
      </c>
      <c r="D1054" s="363">
        <v>702.33</v>
      </c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  <c r="T1054" s="78"/>
      <c r="U1054" s="78"/>
      <c r="V1054" s="78"/>
      <c r="W1054" s="78"/>
      <c r="X1054" s="78"/>
      <c r="Y1054" s="78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  <c r="AX1054" s="78"/>
      <c r="AY1054" s="78"/>
      <c r="AZ1054" s="78"/>
      <c r="BA1054" s="78"/>
      <c r="BB1054" s="78"/>
      <c r="BC1054" s="78"/>
      <c r="BD1054" s="78"/>
      <c r="BE1054" s="78"/>
      <c r="BF1054" s="78"/>
      <c r="BG1054" s="78"/>
      <c r="BH1054" s="78"/>
      <c r="BI1054" s="78"/>
      <c r="BJ1054" s="78"/>
      <c r="BK1054" s="78"/>
      <c r="BL1054" s="78"/>
      <c r="BM1054" s="78"/>
      <c r="BN1054" s="78"/>
      <c r="BO1054" s="78"/>
      <c r="BP1054" s="78"/>
      <c r="BQ1054" s="78"/>
      <c r="BR1054" s="78"/>
      <c r="BS1054" s="78"/>
      <c r="BT1054" s="78"/>
      <c r="BU1054" s="78"/>
      <c r="BV1054" s="78"/>
      <c r="BW1054" s="78"/>
      <c r="BX1054" s="78"/>
      <c r="BY1054" s="78"/>
      <c r="BZ1054" s="78"/>
    </row>
    <row r="1055" spans="1:78" s="67" customFormat="1" ht="14.25" customHeight="1">
      <c r="A1055" s="199">
        <v>28</v>
      </c>
      <c r="B1055" s="365" t="s">
        <v>515</v>
      </c>
      <c r="C1055" s="367">
        <v>43404</v>
      </c>
      <c r="D1055" s="363">
        <v>702.33</v>
      </c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  <c r="BK1055" s="78"/>
      <c r="BL1055" s="78"/>
      <c r="BM1055" s="78"/>
      <c r="BN1055" s="78"/>
      <c r="BO1055" s="78"/>
      <c r="BP1055" s="78"/>
      <c r="BQ1055" s="78"/>
      <c r="BR1055" s="78"/>
      <c r="BS1055" s="78"/>
      <c r="BT1055" s="78"/>
      <c r="BU1055" s="78"/>
      <c r="BV1055" s="78"/>
      <c r="BW1055" s="78"/>
      <c r="BX1055" s="78"/>
      <c r="BY1055" s="78"/>
      <c r="BZ1055" s="78"/>
    </row>
    <row r="1056" spans="1:78" s="67" customFormat="1" ht="14.25" customHeight="1">
      <c r="A1056" s="199">
        <v>29</v>
      </c>
      <c r="B1056" s="365" t="s">
        <v>515</v>
      </c>
      <c r="C1056" s="367">
        <v>43404</v>
      </c>
      <c r="D1056" s="363">
        <v>702.33</v>
      </c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78"/>
      <c r="U1056" s="78"/>
      <c r="V1056" s="78"/>
      <c r="W1056" s="78"/>
      <c r="X1056" s="78"/>
      <c r="Y1056" s="78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  <c r="AX1056" s="78"/>
      <c r="AY1056" s="78"/>
      <c r="AZ1056" s="78"/>
      <c r="BA1056" s="78"/>
      <c r="BB1056" s="78"/>
      <c r="BC1056" s="78"/>
      <c r="BD1056" s="78"/>
      <c r="BE1056" s="78"/>
      <c r="BF1056" s="78"/>
      <c r="BG1056" s="78"/>
      <c r="BH1056" s="78"/>
      <c r="BI1056" s="78"/>
      <c r="BJ1056" s="78"/>
      <c r="BK1056" s="78"/>
      <c r="BL1056" s="78"/>
      <c r="BM1056" s="78"/>
      <c r="BN1056" s="78"/>
      <c r="BO1056" s="78"/>
      <c r="BP1056" s="78"/>
      <c r="BQ1056" s="78"/>
      <c r="BR1056" s="78"/>
      <c r="BS1056" s="78"/>
      <c r="BT1056" s="78"/>
      <c r="BU1056" s="78"/>
      <c r="BV1056" s="78"/>
      <c r="BW1056" s="78"/>
      <c r="BX1056" s="78"/>
      <c r="BY1056" s="78"/>
      <c r="BZ1056" s="78"/>
    </row>
    <row r="1057" spans="1:78" s="67" customFormat="1" ht="14.25" customHeight="1">
      <c r="A1057" s="199">
        <v>30</v>
      </c>
      <c r="B1057" s="365" t="s">
        <v>515</v>
      </c>
      <c r="C1057" s="367">
        <v>43404</v>
      </c>
      <c r="D1057" s="363">
        <v>702.33</v>
      </c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  <c r="T1057" s="78"/>
      <c r="U1057" s="78"/>
      <c r="V1057" s="78"/>
      <c r="W1057" s="78"/>
      <c r="X1057" s="78"/>
      <c r="Y1057" s="78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8"/>
      <c r="AK1057" s="78"/>
      <c r="AL1057" s="78"/>
      <c r="AM1057" s="78"/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  <c r="AX1057" s="78"/>
      <c r="AY1057" s="78"/>
      <c r="AZ1057" s="78"/>
      <c r="BA1057" s="78"/>
      <c r="BB1057" s="78"/>
      <c r="BC1057" s="78"/>
      <c r="BD1057" s="78"/>
      <c r="BE1057" s="78"/>
      <c r="BF1057" s="78"/>
      <c r="BG1057" s="78"/>
      <c r="BH1057" s="78"/>
      <c r="BI1057" s="78"/>
      <c r="BJ1057" s="78"/>
      <c r="BK1057" s="78"/>
      <c r="BL1057" s="78"/>
      <c r="BM1057" s="78"/>
      <c r="BN1057" s="78"/>
      <c r="BO1057" s="78"/>
      <c r="BP1057" s="78"/>
      <c r="BQ1057" s="78"/>
      <c r="BR1057" s="78"/>
      <c r="BS1057" s="78"/>
      <c r="BT1057" s="78"/>
      <c r="BU1057" s="78"/>
      <c r="BV1057" s="78"/>
      <c r="BW1057" s="78"/>
      <c r="BX1057" s="78"/>
      <c r="BY1057" s="78"/>
      <c r="BZ1057" s="78"/>
    </row>
    <row r="1058" spans="1:78" s="67" customFormat="1" ht="14.25" customHeight="1">
      <c r="A1058" s="199">
        <v>31</v>
      </c>
      <c r="B1058" s="365" t="s">
        <v>515</v>
      </c>
      <c r="C1058" s="367">
        <v>43404</v>
      </c>
      <c r="D1058" s="363">
        <v>702.33</v>
      </c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  <c r="T1058" s="78"/>
      <c r="U1058" s="78"/>
      <c r="V1058" s="78"/>
      <c r="W1058" s="78"/>
      <c r="X1058" s="78"/>
      <c r="Y1058" s="78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8"/>
      <c r="AK1058" s="78"/>
      <c r="AL1058" s="78"/>
      <c r="AM1058" s="78"/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  <c r="AX1058" s="78"/>
      <c r="AY1058" s="78"/>
      <c r="AZ1058" s="78"/>
      <c r="BA1058" s="78"/>
      <c r="BB1058" s="78"/>
      <c r="BC1058" s="78"/>
      <c r="BD1058" s="78"/>
      <c r="BE1058" s="78"/>
      <c r="BF1058" s="78"/>
      <c r="BG1058" s="78"/>
      <c r="BH1058" s="78"/>
      <c r="BI1058" s="78"/>
      <c r="BJ1058" s="78"/>
      <c r="BK1058" s="78"/>
      <c r="BL1058" s="78"/>
      <c r="BM1058" s="78"/>
      <c r="BN1058" s="78"/>
      <c r="BO1058" s="78"/>
      <c r="BP1058" s="78"/>
      <c r="BQ1058" s="78"/>
      <c r="BR1058" s="78"/>
      <c r="BS1058" s="78"/>
      <c r="BT1058" s="78"/>
      <c r="BU1058" s="78"/>
      <c r="BV1058" s="78"/>
      <c r="BW1058" s="78"/>
      <c r="BX1058" s="78"/>
      <c r="BY1058" s="78"/>
      <c r="BZ1058" s="78"/>
    </row>
    <row r="1059" spans="1:78" s="67" customFormat="1" ht="14.25" customHeight="1">
      <c r="A1059" s="199">
        <v>32</v>
      </c>
      <c r="B1059" s="365" t="s">
        <v>515</v>
      </c>
      <c r="C1059" s="367">
        <v>43404</v>
      </c>
      <c r="D1059" s="363">
        <v>702.33</v>
      </c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  <c r="T1059" s="78"/>
      <c r="U1059" s="78"/>
      <c r="V1059" s="78"/>
      <c r="W1059" s="78"/>
      <c r="X1059" s="78"/>
      <c r="Y1059" s="78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8"/>
      <c r="AM1059" s="78"/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  <c r="AX1059" s="78"/>
      <c r="AY1059" s="78"/>
      <c r="AZ1059" s="78"/>
      <c r="BA1059" s="78"/>
      <c r="BB1059" s="78"/>
      <c r="BC1059" s="78"/>
      <c r="BD1059" s="78"/>
      <c r="BE1059" s="78"/>
      <c r="BF1059" s="78"/>
      <c r="BG1059" s="78"/>
      <c r="BH1059" s="78"/>
      <c r="BI1059" s="78"/>
      <c r="BJ1059" s="78"/>
      <c r="BK1059" s="78"/>
      <c r="BL1059" s="78"/>
      <c r="BM1059" s="78"/>
      <c r="BN1059" s="78"/>
      <c r="BO1059" s="78"/>
      <c r="BP1059" s="78"/>
      <c r="BQ1059" s="78"/>
      <c r="BR1059" s="78"/>
      <c r="BS1059" s="78"/>
      <c r="BT1059" s="78"/>
      <c r="BU1059" s="78"/>
      <c r="BV1059" s="78"/>
      <c r="BW1059" s="78"/>
      <c r="BX1059" s="78"/>
      <c r="BY1059" s="78"/>
      <c r="BZ1059" s="78"/>
    </row>
    <row r="1060" spans="1:78" s="67" customFormat="1" ht="14.25" customHeight="1">
      <c r="A1060" s="199">
        <v>33</v>
      </c>
      <c r="B1060" s="365" t="s">
        <v>515</v>
      </c>
      <c r="C1060" s="367">
        <v>43404</v>
      </c>
      <c r="D1060" s="363">
        <v>702.33</v>
      </c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78"/>
      <c r="U1060" s="78"/>
      <c r="V1060" s="78"/>
      <c r="W1060" s="78"/>
      <c r="X1060" s="78"/>
      <c r="Y1060" s="78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8"/>
      <c r="AK1060" s="78"/>
      <c r="AL1060" s="78"/>
      <c r="AM1060" s="78"/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  <c r="AX1060" s="78"/>
      <c r="AY1060" s="78"/>
      <c r="AZ1060" s="78"/>
      <c r="BA1060" s="78"/>
      <c r="BB1060" s="78"/>
      <c r="BC1060" s="78"/>
      <c r="BD1060" s="78"/>
      <c r="BE1060" s="78"/>
      <c r="BF1060" s="78"/>
      <c r="BG1060" s="78"/>
      <c r="BH1060" s="78"/>
      <c r="BI1060" s="78"/>
      <c r="BJ1060" s="78"/>
      <c r="BK1060" s="78"/>
      <c r="BL1060" s="78"/>
      <c r="BM1060" s="78"/>
      <c r="BN1060" s="78"/>
      <c r="BO1060" s="78"/>
      <c r="BP1060" s="78"/>
      <c r="BQ1060" s="78"/>
      <c r="BR1060" s="78"/>
      <c r="BS1060" s="78"/>
      <c r="BT1060" s="78"/>
      <c r="BU1060" s="78"/>
      <c r="BV1060" s="78"/>
      <c r="BW1060" s="78"/>
      <c r="BX1060" s="78"/>
      <c r="BY1060" s="78"/>
      <c r="BZ1060" s="78"/>
    </row>
    <row r="1061" spans="1:78" s="67" customFormat="1" ht="14.25" customHeight="1">
      <c r="A1061" s="199">
        <v>34</v>
      </c>
      <c r="B1061" s="365" t="s">
        <v>515</v>
      </c>
      <c r="C1061" s="367">
        <v>43404</v>
      </c>
      <c r="D1061" s="363">
        <v>702.33</v>
      </c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  <c r="T1061" s="78"/>
      <c r="U1061" s="78"/>
      <c r="V1061" s="78"/>
      <c r="W1061" s="78"/>
      <c r="X1061" s="78"/>
      <c r="Y1061" s="78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  <c r="AX1061" s="78"/>
      <c r="AY1061" s="78"/>
      <c r="AZ1061" s="78"/>
      <c r="BA1061" s="78"/>
      <c r="BB1061" s="78"/>
      <c r="BC1061" s="78"/>
      <c r="BD1061" s="78"/>
      <c r="BE1061" s="78"/>
      <c r="BF1061" s="78"/>
      <c r="BG1061" s="78"/>
      <c r="BH1061" s="78"/>
      <c r="BI1061" s="78"/>
      <c r="BJ1061" s="78"/>
      <c r="BK1061" s="78"/>
      <c r="BL1061" s="78"/>
      <c r="BM1061" s="78"/>
      <c r="BN1061" s="78"/>
      <c r="BO1061" s="78"/>
      <c r="BP1061" s="78"/>
      <c r="BQ1061" s="78"/>
      <c r="BR1061" s="78"/>
      <c r="BS1061" s="78"/>
      <c r="BT1061" s="78"/>
      <c r="BU1061" s="78"/>
      <c r="BV1061" s="78"/>
      <c r="BW1061" s="78"/>
      <c r="BX1061" s="78"/>
      <c r="BY1061" s="78"/>
      <c r="BZ1061" s="78"/>
    </row>
    <row r="1062" spans="1:78" s="67" customFormat="1" ht="14.25" customHeight="1">
      <c r="A1062" s="199">
        <v>35</v>
      </c>
      <c r="B1062" s="365" t="s">
        <v>515</v>
      </c>
      <c r="C1062" s="367">
        <v>43404</v>
      </c>
      <c r="D1062" s="363">
        <v>702.33</v>
      </c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78"/>
      <c r="U1062" s="78"/>
      <c r="V1062" s="78"/>
      <c r="W1062" s="78"/>
      <c r="X1062" s="78"/>
      <c r="Y1062" s="78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  <c r="AX1062" s="78"/>
      <c r="AY1062" s="78"/>
      <c r="AZ1062" s="78"/>
      <c r="BA1062" s="78"/>
      <c r="BB1062" s="78"/>
      <c r="BC1062" s="78"/>
      <c r="BD1062" s="78"/>
      <c r="BE1062" s="78"/>
      <c r="BF1062" s="78"/>
      <c r="BG1062" s="78"/>
      <c r="BH1062" s="78"/>
      <c r="BI1062" s="78"/>
      <c r="BJ1062" s="78"/>
      <c r="BK1062" s="78"/>
      <c r="BL1062" s="78"/>
      <c r="BM1062" s="78"/>
      <c r="BN1062" s="78"/>
      <c r="BO1062" s="78"/>
      <c r="BP1062" s="78"/>
      <c r="BQ1062" s="78"/>
      <c r="BR1062" s="78"/>
      <c r="BS1062" s="78"/>
      <c r="BT1062" s="78"/>
      <c r="BU1062" s="78"/>
      <c r="BV1062" s="78"/>
      <c r="BW1062" s="78"/>
      <c r="BX1062" s="78"/>
      <c r="BY1062" s="78"/>
      <c r="BZ1062" s="78"/>
    </row>
    <row r="1063" spans="1:78" s="67" customFormat="1" ht="14.25" customHeight="1">
      <c r="A1063" s="199">
        <v>36</v>
      </c>
      <c r="B1063" s="365" t="s">
        <v>515</v>
      </c>
      <c r="C1063" s="367">
        <v>43404</v>
      </c>
      <c r="D1063" s="363">
        <v>702.33</v>
      </c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78"/>
      <c r="U1063" s="78"/>
      <c r="V1063" s="78"/>
      <c r="W1063" s="78"/>
      <c r="X1063" s="78"/>
      <c r="Y1063" s="78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  <c r="AX1063" s="78"/>
      <c r="AY1063" s="78"/>
      <c r="AZ1063" s="78"/>
      <c r="BA1063" s="78"/>
      <c r="BB1063" s="78"/>
      <c r="BC1063" s="78"/>
      <c r="BD1063" s="78"/>
      <c r="BE1063" s="78"/>
      <c r="BF1063" s="78"/>
      <c r="BG1063" s="78"/>
      <c r="BH1063" s="78"/>
      <c r="BI1063" s="78"/>
      <c r="BJ1063" s="78"/>
      <c r="BK1063" s="78"/>
      <c r="BL1063" s="78"/>
      <c r="BM1063" s="78"/>
      <c r="BN1063" s="78"/>
      <c r="BO1063" s="78"/>
      <c r="BP1063" s="78"/>
      <c r="BQ1063" s="78"/>
      <c r="BR1063" s="78"/>
      <c r="BS1063" s="78"/>
      <c r="BT1063" s="78"/>
      <c r="BU1063" s="78"/>
      <c r="BV1063" s="78"/>
      <c r="BW1063" s="78"/>
      <c r="BX1063" s="78"/>
      <c r="BY1063" s="78"/>
      <c r="BZ1063" s="78"/>
    </row>
    <row r="1064" spans="1:78" s="67" customFormat="1" ht="14.25" customHeight="1">
      <c r="A1064" s="199">
        <v>37</v>
      </c>
      <c r="B1064" s="365" t="s">
        <v>515</v>
      </c>
      <c r="C1064" s="367">
        <v>43404</v>
      </c>
      <c r="D1064" s="363">
        <v>702.33</v>
      </c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  <c r="AX1064" s="78"/>
      <c r="AY1064" s="78"/>
      <c r="AZ1064" s="78"/>
      <c r="BA1064" s="78"/>
      <c r="BB1064" s="78"/>
      <c r="BC1064" s="78"/>
      <c r="BD1064" s="78"/>
      <c r="BE1064" s="78"/>
      <c r="BF1064" s="78"/>
      <c r="BG1064" s="78"/>
      <c r="BH1064" s="78"/>
      <c r="BI1064" s="78"/>
      <c r="BJ1064" s="78"/>
      <c r="BK1064" s="78"/>
      <c r="BL1064" s="78"/>
      <c r="BM1064" s="78"/>
      <c r="BN1064" s="78"/>
      <c r="BO1064" s="78"/>
      <c r="BP1064" s="78"/>
      <c r="BQ1064" s="78"/>
      <c r="BR1064" s="78"/>
      <c r="BS1064" s="78"/>
      <c r="BT1064" s="78"/>
      <c r="BU1064" s="78"/>
      <c r="BV1064" s="78"/>
      <c r="BW1064" s="78"/>
      <c r="BX1064" s="78"/>
      <c r="BY1064" s="78"/>
      <c r="BZ1064" s="78"/>
    </row>
    <row r="1065" spans="1:78" s="67" customFormat="1" ht="14.25" customHeight="1">
      <c r="A1065" s="199">
        <v>38</v>
      </c>
      <c r="B1065" s="365" t="s">
        <v>516</v>
      </c>
      <c r="C1065" s="367">
        <v>43465</v>
      </c>
      <c r="D1065" s="363">
        <v>4536.24</v>
      </c>
      <c r="E1065" s="78"/>
      <c r="F1065" s="78"/>
      <c r="G1065" s="78"/>
      <c r="H1065" s="78"/>
      <c r="I1065" s="78"/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  <c r="AX1065" s="78"/>
      <c r="AY1065" s="78"/>
      <c r="AZ1065" s="78"/>
      <c r="BA1065" s="78"/>
      <c r="BB1065" s="78"/>
      <c r="BC1065" s="78"/>
      <c r="BD1065" s="78"/>
      <c r="BE1065" s="78"/>
      <c r="BF1065" s="78"/>
      <c r="BG1065" s="78"/>
      <c r="BH1065" s="78"/>
      <c r="BI1065" s="78"/>
      <c r="BJ1065" s="78"/>
      <c r="BK1065" s="78"/>
      <c r="BL1065" s="78"/>
      <c r="BM1065" s="78"/>
      <c r="BN1065" s="78"/>
      <c r="BO1065" s="78"/>
      <c r="BP1065" s="78"/>
      <c r="BQ1065" s="78"/>
      <c r="BR1065" s="78"/>
      <c r="BS1065" s="78"/>
      <c r="BT1065" s="78"/>
      <c r="BU1065" s="78"/>
      <c r="BV1065" s="78"/>
      <c r="BW1065" s="78"/>
      <c r="BX1065" s="78"/>
      <c r="BY1065" s="78"/>
      <c r="BZ1065" s="78"/>
    </row>
    <row r="1066" spans="1:78" s="67" customFormat="1" ht="14.25" customHeight="1">
      <c r="A1066" s="199">
        <v>39</v>
      </c>
      <c r="B1066" s="368" t="s">
        <v>378</v>
      </c>
      <c r="C1066" s="369" t="s">
        <v>379</v>
      </c>
      <c r="D1066" s="364">
        <v>3642.03</v>
      </c>
      <c r="E1066" s="78"/>
      <c r="F1066" s="78"/>
      <c r="G1066" s="78"/>
      <c r="H1066" s="78"/>
      <c r="I1066" s="78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8"/>
      <c r="U1066" s="78"/>
      <c r="V1066" s="78"/>
      <c r="W1066" s="78"/>
      <c r="X1066" s="78"/>
      <c r="Y1066" s="78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  <c r="AX1066" s="78"/>
      <c r="AY1066" s="78"/>
      <c r="AZ1066" s="78"/>
      <c r="BA1066" s="78"/>
      <c r="BB1066" s="78"/>
      <c r="BC1066" s="78"/>
      <c r="BD1066" s="78"/>
      <c r="BE1066" s="78"/>
      <c r="BF1066" s="78"/>
      <c r="BG1066" s="78"/>
      <c r="BH1066" s="78"/>
      <c r="BI1066" s="78"/>
      <c r="BJ1066" s="78"/>
      <c r="BK1066" s="78"/>
      <c r="BL1066" s="78"/>
      <c r="BM1066" s="78"/>
      <c r="BN1066" s="78"/>
      <c r="BO1066" s="78"/>
      <c r="BP1066" s="78"/>
      <c r="BQ1066" s="78"/>
      <c r="BR1066" s="78"/>
      <c r="BS1066" s="78"/>
      <c r="BT1066" s="78"/>
      <c r="BU1066" s="78"/>
      <c r="BV1066" s="78"/>
      <c r="BW1066" s="78"/>
      <c r="BX1066" s="78"/>
      <c r="BY1066" s="78"/>
      <c r="BZ1066" s="78"/>
    </row>
    <row r="1067" spans="1:78" s="67" customFormat="1" ht="14.25" customHeight="1">
      <c r="A1067" s="199">
        <v>40</v>
      </c>
      <c r="B1067" s="368" t="s">
        <v>378</v>
      </c>
      <c r="C1067" s="369" t="s">
        <v>379</v>
      </c>
      <c r="D1067" s="364">
        <v>3642.03</v>
      </c>
      <c r="E1067" s="78"/>
      <c r="F1067" s="78"/>
      <c r="G1067" s="78"/>
      <c r="H1067" s="78"/>
      <c r="I1067" s="78"/>
      <c r="J1067" s="78"/>
      <c r="K1067" s="78"/>
      <c r="L1067" s="78"/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  <c r="AX1067" s="78"/>
      <c r="AY1067" s="78"/>
      <c r="AZ1067" s="78"/>
      <c r="BA1067" s="78"/>
      <c r="BB1067" s="78"/>
      <c r="BC1067" s="78"/>
      <c r="BD1067" s="78"/>
      <c r="BE1067" s="78"/>
      <c r="BF1067" s="78"/>
      <c r="BG1067" s="78"/>
      <c r="BH1067" s="78"/>
      <c r="BI1067" s="78"/>
      <c r="BJ1067" s="78"/>
      <c r="BK1067" s="78"/>
      <c r="BL1067" s="78"/>
      <c r="BM1067" s="78"/>
      <c r="BN1067" s="78"/>
      <c r="BO1067" s="78"/>
      <c r="BP1067" s="78"/>
      <c r="BQ1067" s="78"/>
      <c r="BR1067" s="78"/>
      <c r="BS1067" s="78"/>
      <c r="BT1067" s="78"/>
      <c r="BU1067" s="78"/>
      <c r="BV1067" s="78"/>
      <c r="BW1067" s="78"/>
      <c r="BX1067" s="78"/>
      <c r="BY1067" s="78"/>
      <c r="BZ1067" s="78"/>
    </row>
    <row r="1068" spans="1:78" s="67" customFormat="1" ht="14.25" customHeight="1">
      <c r="A1068" s="199">
        <v>41</v>
      </c>
      <c r="B1068" s="368" t="s">
        <v>378</v>
      </c>
      <c r="C1068" s="369" t="s">
        <v>379</v>
      </c>
      <c r="D1068" s="364">
        <v>3642.03</v>
      </c>
      <c r="E1068" s="78"/>
      <c r="F1068" s="78"/>
      <c r="G1068" s="78"/>
      <c r="H1068" s="78"/>
      <c r="I1068" s="78"/>
      <c r="J1068" s="78"/>
      <c r="K1068" s="78"/>
      <c r="L1068" s="78"/>
      <c r="M1068" s="78"/>
      <c r="N1068" s="78"/>
      <c r="O1068" s="78"/>
      <c r="P1068" s="78"/>
      <c r="Q1068" s="78"/>
      <c r="R1068" s="78"/>
      <c r="S1068" s="78"/>
      <c r="T1068" s="78"/>
      <c r="U1068" s="78"/>
      <c r="V1068" s="78"/>
      <c r="W1068" s="78"/>
      <c r="X1068" s="78"/>
      <c r="Y1068" s="78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  <c r="AX1068" s="78"/>
      <c r="AY1068" s="78"/>
      <c r="AZ1068" s="78"/>
      <c r="BA1068" s="78"/>
      <c r="BB1068" s="78"/>
      <c r="BC1068" s="78"/>
      <c r="BD1068" s="78"/>
      <c r="BE1068" s="78"/>
      <c r="BF1068" s="78"/>
      <c r="BG1068" s="78"/>
      <c r="BH1068" s="78"/>
      <c r="BI1068" s="78"/>
      <c r="BJ1068" s="78"/>
      <c r="BK1068" s="78"/>
      <c r="BL1068" s="78"/>
      <c r="BM1068" s="78"/>
      <c r="BN1068" s="78"/>
      <c r="BO1068" s="78"/>
      <c r="BP1068" s="78"/>
      <c r="BQ1068" s="78"/>
      <c r="BR1068" s="78"/>
      <c r="BS1068" s="78"/>
      <c r="BT1068" s="78"/>
      <c r="BU1068" s="78"/>
      <c r="BV1068" s="78"/>
      <c r="BW1068" s="78"/>
      <c r="BX1068" s="78"/>
      <c r="BY1068" s="78"/>
      <c r="BZ1068" s="78"/>
    </row>
    <row r="1069" spans="1:78" s="67" customFormat="1" ht="14.25" customHeight="1">
      <c r="A1069" s="199">
        <v>42</v>
      </c>
      <c r="B1069" s="368" t="s">
        <v>378</v>
      </c>
      <c r="C1069" s="369" t="s">
        <v>379</v>
      </c>
      <c r="D1069" s="364">
        <v>3642.03</v>
      </c>
      <c r="E1069" s="78"/>
      <c r="F1069" s="78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8"/>
      <c r="U1069" s="78"/>
      <c r="V1069" s="78"/>
      <c r="W1069" s="78"/>
      <c r="X1069" s="78"/>
      <c r="Y1069" s="78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  <c r="AY1069" s="78"/>
      <c r="AZ1069" s="78"/>
      <c r="BA1069" s="78"/>
      <c r="BB1069" s="78"/>
      <c r="BC1069" s="78"/>
      <c r="BD1069" s="78"/>
      <c r="BE1069" s="78"/>
      <c r="BF1069" s="78"/>
      <c r="BG1069" s="78"/>
      <c r="BH1069" s="78"/>
      <c r="BI1069" s="78"/>
      <c r="BJ1069" s="78"/>
      <c r="BK1069" s="78"/>
      <c r="BL1069" s="78"/>
      <c r="BM1069" s="78"/>
      <c r="BN1069" s="78"/>
      <c r="BO1069" s="78"/>
      <c r="BP1069" s="78"/>
      <c r="BQ1069" s="78"/>
      <c r="BR1069" s="78"/>
      <c r="BS1069" s="78"/>
      <c r="BT1069" s="78"/>
      <c r="BU1069" s="78"/>
      <c r="BV1069" s="78"/>
      <c r="BW1069" s="78"/>
      <c r="BX1069" s="78"/>
      <c r="BY1069" s="78"/>
      <c r="BZ1069" s="78"/>
    </row>
    <row r="1070" spans="1:78" s="67" customFormat="1" ht="14.25" customHeight="1">
      <c r="A1070" s="199">
        <v>43</v>
      </c>
      <c r="B1070" s="368" t="s">
        <v>378</v>
      </c>
      <c r="C1070" s="369" t="s">
        <v>379</v>
      </c>
      <c r="D1070" s="364">
        <v>3642.03</v>
      </c>
      <c r="E1070" s="78"/>
      <c r="F1070" s="78"/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78"/>
      <c r="U1070" s="78"/>
      <c r="V1070" s="78"/>
      <c r="W1070" s="78"/>
      <c r="X1070" s="78"/>
      <c r="Y1070" s="78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  <c r="AX1070" s="78"/>
      <c r="AY1070" s="78"/>
      <c r="AZ1070" s="78"/>
      <c r="BA1070" s="78"/>
      <c r="BB1070" s="78"/>
      <c r="BC1070" s="78"/>
      <c r="BD1070" s="78"/>
      <c r="BE1070" s="78"/>
      <c r="BF1070" s="78"/>
      <c r="BG1070" s="78"/>
      <c r="BH1070" s="78"/>
      <c r="BI1070" s="78"/>
      <c r="BJ1070" s="78"/>
      <c r="BK1070" s="78"/>
      <c r="BL1070" s="78"/>
      <c r="BM1070" s="78"/>
      <c r="BN1070" s="78"/>
      <c r="BO1070" s="78"/>
      <c r="BP1070" s="78"/>
      <c r="BQ1070" s="78"/>
      <c r="BR1070" s="78"/>
      <c r="BS1070" s="78"/>
      <c r="BT1070" s="78"/>
      <c r="BU1070" s="78"/>
      <c r="BV1070" s="78"/>
      <c r="BW1070" s="78"/>
      <c r="BX1070" s="78"/>
      <c r="BY1070" s="78"/>
      <c r="BZ1070" s="78"/>
    </row>
    <row r="1071" spans="1:78" s="67" customFormat="1" ht="14.25" customHeight="1">
      <c r="A1071" s="199">
        <v>44</v>
      </c>
      <c r="B1071" s="368" t="s">
        <v>378</v>
      </c>
      <c r="C1071" s="369" t="s">
        <v>379</v>
      </c>
      <c r="D1071" s="364">
        <v>3642.03</v>
      </c>
      <c r="E1071" s="78"/>
      <c r="F1071" s="78"/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78"/>
      <c r="U1071" s="78"/>
      <c r="V1071" s="78"/>
      <c r="W1071" s="78"/>
      <c r="X1071" s="78"/>
      <c r="Y1071" s="78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  <c r="AX1071" s="78"/>
      <c r="AY1071" s="78"/>
      <c r="AZ1071" s="78"/>
      <c r="BA1071" s="78"/>
      <c r="BB1071" s="78"/>
      <c r="BC1071" s="78"/>
      <c r="BD1071" s="78"/>
      <c r="BE1071" s="78"/>
      <c r="BF1071" s="78"/>
      <c r="BG1071" s="78"/>
      <c r="BH1071" s="78"/>
      <c r="BI1071" s="78"/>
      <c r="BJ1071" s="78"/>
      <c r="BK1071" s="78"/>
      <c r="BL1071" s="78"/>
      <c r="BM1071" s="78"/>
      <c r="BN1071" s="78"/>
      <c r="BO1071" s="78"/>
      <c r="BP1071" s="78"/>
      <c r="BQ1071" s="78"/>
      <c r="BR1071" s="78"/>
      <c r="BS1071" s="78"/>
      <c r="BT1071" s="78"/>
      <c r="BU1071" s="78"/>
      <c r="BV1071" s="78"/>
      <c r="BW1071" s="78"/>
      <c r="BX1071" s="78"/>
      <c r="BY1071" s="78"/>
      <c r="BZ1071" s="78"/>
    </row>
    <row r="1072" spans="1:78" s="67" customFormat="1" ht="14.25" customHeight="1">
      <c r="A1072" s="199">
        <v>45</v>
      </c>
      <c r="B1072" s="368" t="s">
        <v>378</v>
      </c>
      <c r="C1072" s="369" t="s">
        <v>379</v>
      </c>
      <c r="D1072" s="364">
        <v>3642.03</v>
      </c>
      <c r="E1072" s="78"/>
      <c r="F1072" s="78"/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  <c r="AX1072" s="78"/>
      <c r="AY1072" s="78"/>
      <c r="AZ1072" s="78"/>
      <c r="BA1072" s="78"/>
      <c r="BB1072" s="78"/>
      <c r="BC1072" s="78"/>
      <c r="BD1072" s="78"/>
      <c r="BE1072" s="78"/>
      <c r="BF1072" s="78"/>
      <c r="BG1072" s="78"/>
      <c r="BH1072" s="78"/>
      <c r="BI1072" s="78"/>
      <c r="BJ1072" s="78"/>
      <c r="BK1072" s="78"/>
      <c r="BL1072" s="78"/>
      <c r="BM1072" s="78"/>
      <c r="BN1072" s="78"/>
      <c r="BO1072" s="78"/>
      <c r="BP1072" s="78"/>
      <c r="BQ1072" s="78"/>
      <c r="BR1072" s="78"/>
      <c r="BS1072" s="78"/>
      <c r="BT1072" s="78"/>
      <c r="BU1072" s="78"/>
      <c r="BV1072" s="78"/>
      <c r="BW1072" s="78"/>
      <c r="BX1072" s="78"/>
      <c r="BY1072" s="78"/>
      <c r="BZ1072" s="78"/>
    </row>
    <row r="1073" spans="1:78" s="67" customFormat="1" ht="14.25" customHeight="1">
      <c r="A1073" s="199">
        <v>46</v>
      </c>
      <c r="B1073" s="368" t="s">
        <v>378</v>
      </c>
      <c r="C1073" s="369" t="s">
        <v>379</v>
      </c>
      <c r="D1073" s="364">
        <v>3642.03</v>
      </c>
      <c r="E1073" s="78"/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  <c r="AY1073" s="78"/>
      <c r="AZ1073" s="78"/>
      <c r="BA1073" s="78"/>
      <c r="BB1073" s="78"/>
      <c r="BC1073" s="78"/>
      <c r="BD1073" s="78"/>
      <c r="BE1073" s="78"/>
      <c r="BF1073" s="78"/>
      <c r="BG1073" s="78"/>
      <c r="BH1073" s="78"/>
      <c r="BI1073" s="78"/>
      <c r="BJ1073" s="78"/>
      <c r="BK1073" s="78"/>
      <c r="BL1073" s="78"/>
      <c r="BM1073" s="78"/>
      <c r="BN1073" s="78"/>
      <c r="BO1073" s="78"/>
      <c r="BP1073" s="78"/>
      <c r="BQ1073" s="78"/>
      <c r="BR1073" s="78"/>
      <c r="BS1073" s="78"/>
      <c r="BT1073" s="78"/>
      <c r="BU1073" s="78"/>
      <c r="BV1073" s="78"/>
      <c r="BW1073" s="78"/>
      <c r="BX1073" s="78"/>
      <c r="BY1073" s="78"/>
      <c r="BZ1073" s="78"/>
    </row>
    <row r="1074" spans="1:78" s="67" customFormat="1" ht="14.25" customHeight="1">
      <c r="A1074" s="199">
        <v>47</v>
      </c>
      <c r="B1074" s="368" t="s">
        <v>382</v>
      </c>
      <c r="C1074" s="369" t="s">
        <v>383</v>
      </c>
      <c r="D1074" s="364">
        <v>3678.93</v>
      </c>
      <c r="E1074" s="78"/>
      <c r="F1074" s="78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  <c r="AY1074" s="78"/>
      <c r="AZ1074" s="78"/>
      <c r="BA1074" s="78"/>
      <c r="BB1074" s="78"/>
      <c r="BC1074" s="78"/>
      <c r="BD1074" s="78"/>
      <c r="BE1074" s="78"/>
      <c r="BF1074" s="78"/>
      <c r="BG1074" s="78"/>
      <c r="BH1074" s="78"/>
      <c r="BI1074" s="78"/>
      <c r="BJ1074" s="78"/>
      <c r="BK1074" s="78"/>
      <c r="BL1074" s="78"/>
      <c r="BM1074" s="78"/>
      <c r="BN1074" s="78"/>
      <c r="BO1074" s="78"/>
      <c r="BP1074" s="78"/>
      <c r="BQ1074" s="78"/>
      <c r="BR1074" s="78"/>
      <c r="BS1074" s="78"/>
      <c r="BT1074" s="78"/>
      <c r="BU1074" s="78"/>
      <c r="BV1074" s="78"/>
      <c r="BW1074" s="78"/>
      <c r="BX1074" s="78"/>
      <c r="BY1074" s="78"/>
      <c r="BZ1074" s="78"/>
    </row>
    <row r="1075" spans="1:78" s="67" customFormat="1" ht="14.25" customHeight="1">
      <c r="A1075" s="199">
        <v>48</v>
      </c>
      <c r="B1075" s="368" t="s">
        <v>386</v>
      </c>
      <c r="C1075" s="369" t="s">
        <v>385</v>
      </c>
      <c r="D1075" s="364">
        <v>6088.5</v>
      </c>
      <c r="E1075" s="78"/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  <c r="AY1075" s="78"/>
      <c r="AZ1075" s="78"/>
      <c r="BA1075" s="78"/>
      <c r="BB1075" s="78"/>
      <c r="BC1075" s="78"/>
      <c r="BD1075" s="78"/>
      <c r="BE1075" s="78"/>
      <c r="BF1075" s="78"/>
      <c r="BG1075" s="78"/>
      <c r="BH1075" s="78"/>
      <c r="BI1075" s="78"/>
      <c r="BJ1075" s="78"/>
      <c r="BK1075" s="78"/>
      <c r="BL1075" s="78"/>
      <c r="BM1075" s="78"/>
      <c r="BN1075" s="78"/>
      <c r="BO1075" s="78"/>
      <c r="BP1075" s="78"/>
      <c r="BQ1075" s="78"/>
      <c r="BR1075" s="78"/>
      <c r="BS1075" s="78"/>
      <c r="BT1075" s="78"/>
      <c r="BU1075" s="78"/>
      <c r="BV1075" s="78"/>
      <c r="BW1075" s="78"/>
      <c r="BX1075" s="78"/>
      <c r="BY1075" s="78"/>
      <c r="BZ1075" s="78"/>
    </row>
    <row r="1076" spans="1:78" s="67" customFormat="1" ht="14.25" customHeight="1" thickBot="1">
      <c r="A1076" s="199">
        <v>49</v>
      </c>
      <c r="B1076" s="368" t="s">
        <v>390</v>
      </c>
      <c r="C1076" s="369" t="s">
        <v>391</v>
      </c>
      <c r="D1076" s="364">
        <v>4800</v>
      </c>
      <c r="E1076" s="78"/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  <c r="BK1076" s="78"/>
      <c r="BL1076" s="78"/>
      <c r="BM1076" s="78"/>
      <c r="BN1076" s="78"/>
      <c r="BO1076" s="78"/>
      <c r="BP1076" s="78"/>
      <c r="BQ1076" s="78"/>
      <c r="BR1076" s="78"/>
      <c r="BS1076" s="78"/>
      <c r="BT1076" s="78"/>
      <c r="BU1076" s="78"/>
      <c r="BV1076" s="78"/>
      <c r="BW1076" s="78"/>
      <c r="BX1076" s="78"/>
      <c r="BY1076" s="78"/>
      <c r="BZ1076" s="78"/>
    </row>
    <row r="1077" spans="1:78" s="67" customFormat="1" ht="20.25" customHeight="1" thickBot="1">
      <c r="A1077" s="443" t="s">
        <v>66</v>
      </c>
      <c r="B1077" s="452"/>
      <c r="C1077" s="105"/>
      <c r="D1077" s="86">
        <f>SUM(D1028:D1076)</f>
        <v>96888.17000000003</v>
      </c>
      <c r="E1077" s="78"/>
      <c r="F1077" s="78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  <c r="AY1077" s="78"/>
      <c r="AZ1077" s="78"/>
      <c r="BA1077" s="78"/>
      <c r="BB1077" s="78"/>
      <c r="BC1077" s="78"/>
      <c r="BD1077" s="78"/>
      <c r="BE1077" s="78"/>
      <c r="BF1077" s="78"/>
      <c r="BG1077" s="78"/>
      <c r="BH1077" s="78"/>
      <c r="BI1077" s="78"/>
      <c r="BJ1077" s="78"/>
      <c r="BK1077" s="78"/>
      <c r="BL1077" s="78"/>
      <c r="BM1077" s="78"/>
      <c r="BN1077" s="78"/>
      <c r="BO1077" s="78"/>
      <c r="BP1077" s="78"/>
      <c r="BQ1077" s="78"/>
      <c r="BR1077" s="78"/>
      <c r="BS1077" s="78"/>
      <c r="BT1077" s="78"/>
      <c r="BU1077" s="78"/>
      <c r="BV1077" s="78"/>
      <c r="BW1077" s="78"/>
      <c r="BX1077" s="78"/>
      <c r="BY1077" s="78"/>
      <c r="BZ1077" s="78"/>
    </row>
    <row r="1078" spans="1:78" s="67" customFormat="1" ht="17.25" customHeight="1" thickBot="1">
      <c r="A1078" s="449" t="s">
        <v>229</v>
      </c>
      <c r="B1078" s="450"/>
      <c r="C1078" s="450"/>
      <c r="D1078" s="451"/>
      <c r="E1078" s="78"/>
      <c r="F1078" s="78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  <c r="AY1078" s="78"/>
      <c r="AZ1078" s="78"/>
      <c r="BA1078" s="78"/>
      <c r="BB1078" s="78"/>
      <c r="BC1078" s="78"/>
      <c r="BD1078" s="78"/>
      <c r="BE1078" s="78"/>
      <c r="BF1078" s="78"/>
      <c r="BG1078" s="78"/>
      <c r="BH1078" s="78"/>
      <c r="BI1078" s="78"/>
      <c r="BJ1078" s="78"/>
      <c r="BK1078" s="78"/>
      <c r="BL1078" s="78"/>
      <c r="BM1078" s="78"/>
      <c r="BN1078" s="78"/>
      <c r="BO1078" s="78"/>
      <c r="BP1078" s="78"/>
      <c r="BQ1078" s="78"/>
      <c r="BR1078" s="78"/>
      <c r="BS1078" s="78"/>
      <c r="BT1078" s="78"/>
      <c r="BU1078" s="78"/>
      <c r="BV1078" s="78"/>
      <c r="BW1078" s="78"/>
      <c r="BX1078" s="78"/>
      <c r="BY1078" s="78"/>
      <c r="BZ1078" s="78"/>
    </row>
    <row r="1079" spans="1:78" s="67" customFormat="1" ht="12.75">
      <c r="A1079" s="199">
        <v>1</v>
      </c>
      <c r="B1079" s="121" t="s">
        <v>850</v>
      </c>
      <c r="C1079" s="199">
        <v>2015</v>
      </c>
      <c r="D1079" s="51">
        <v>1479</v>
      </c>
      <c r="E1079" s="78"/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  <c r="AY1079" s="78"/>
      <c r="AZ1079" s="78"/>
      <c r="BA1079" s="78"/>
      <c r="BB1079" s="78"/>
      <c r="BC1079" s="78"/>
      <c r="BD1079" s="78"/>
      <c r="BE1079" s="78"/>
      <c r="BF1079" s="78"/>
      <c r="BG1079" s="78"/>
      <c r="BH1079" s="78"/>
      <c r="BI1079" s="78"/>
      <c r="BJ1079" s="78"/>
      <c r="BK1079" s="78"/>
      <c r="BL1079" s="78"/>
      <c r="BM1079" s="78"/>
      <c r="BN1079" s="78"/>
      <c r="BO1079" s="78"/>
      <c r="BP1079" s="78"/>
      <c r="BQ1079" s="78"/>
      <c r="BR1079" s="78"/>
      <c r="BS1079" s="78"/>
      <c r="BT1079" s="78"/>
      <c r="BU1079" s="78"/>
      <c r="BV1079" s="78"/>
      <c r="BW1079" s="78"/>
      <c r="BX1079" s="78"/>
      <c r="BY1079" s="78"/>
      <c r="BZ1079" s="78"/>
    </row>
    <row r="1080" spans="1:78" s="67" customFormat="1" ht="12.75">
      <c r="A1080" s="199">
        <v>2</v>
      </c>
      <c r="B1080" s="121" t="s">
        <v>851</v>
      </c>
      <c r="C1080" s="199">
        <v>2015</v>
      </c>
      <c r="D1080" s="51">
        <v>1955.7</v>
      </c>
      <c r="E1080" s="78"/>
      <c r="F1080" s="78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  <c r="AY1080" s="78"/>
      <c r="AZ1080" s="78"/>
      <c r="BA1080" s="78"/>
      <c r="BB1080" s="78"/>
      <c r="BC1080" s="78"/>
      <c r="BD1080" s="78"/>
      <c r="BE1080" s="78"/>
      <c r="BF1080" s="78"/>
      <c r="BG1080" s="78"/>
      <c r="BH1080" s="78"/>
      <c r="BI1080" s="78"/>
      <c r="BJ1080" s="78"/>
      <c r="BK1080" s="78"/>
      <c r="BL1080" s="78"/>
      <c r="BM1080" s="78"/>
      <c r="BN1080" s="78"/>
      <c r="BO1080" s="78"/>
      <c r="BP1080" s="78"/>
      <c r="BQ1080" s="78"/>
      <c r="BR1080" s="78"/>
      <c r="BS1080" s="78"/>
      <c r="BT1080" s="78"/>
      <c r="BU1080" s="78"/>
      <c r="BV1080" s="78"/>
      <c r="BW1080" s="78"/>
      <c r="BX1080" s="78"/>
      <c r="BY1080" s="78"/>
      <c r="BZ1080" s="78"/>
    </row>
    <row r="1081" spans="1:78" s="67" customFormat="1" ht="12.75">
      <c r="A1081" s="199">
        <v>3</v>
      </c>
      <c r="B1081" s="121" t="s">
        <v>852</v>
      </c>
      <c r="C1081" s="199">
        <v>2015</v>
      </c>
      <c r="D1081" s="51">
        <v>6372</v>
      </c>
      <c r="E1081" s="78"/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  <c r="AY1081" s="78"/>
      <c r="AZ1081" s="78"/>
      <c r="BA1081" s="78"/>
      <c r="BB1081" s="78"/>
      <c r="BC1081" s="78"/>
      <c r="BD1081" s="78"/>
      <c r="BE1081" s="78"/>
      <c r="BF1081" s="78"/>
      <c r="BG1081" s="78"/>
      <c r="BH1081" s="78"/>
      <c r="BI1081" s="78"/>
      <c r="BJ1081" s="78"/>
      <c r="BK1081" s="78"/>
      <c r="BL1081" s="78"/>
      <c r="BM1081" s="78"/>
      <c r="BN1081" s="78"/>
      <c r="BO1081" s="78"/>
      <c r="BP1081" s="78"/>
      <c r="BQ1081" s="78"/>
      <c r="BR1081" s="78"/>
      <c r="BS1081" s="78"/>
      <c r="BT1081" s="78"/>
      <c r="BU1081" s="78"/>
      <c r="BV1081" s="78"/>
      <c r="BW1081" s="78"/>
      <c r="BX1081" s="78"/>
      <c r="BY1081" s="78"/>
      <c r="BZ1081" s="78"/>
    </row>
    <row r="1082" spans="1:78" s="67" customFormat="1" ht="12.75">
      <c r="A1082" s="199">
        <v>4</v>
      </c>
      <c r="B1082" s="121" t="s">
        <v>851</v>
      </c>
      <c r="C1082" s="199">
        <v>2016</v>
      </c>
      <c r="D1082" s="51">
        <v>1819.17</v>
      </c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  <c r="AY1082" s="78"/>
      <c r="AZ1082" s="78"/>
      <c r="BA1082" s="78"/>
      <c r="BB1082" s="78"/>
      <c r="BC1082" s="78"/>
      <c r="BD1082" s="78"/>
      <c r="BE1082" s="78"/>
      <c r="BF1082" s="78"/>
      <c r="BG1082" s="78"/>
      <c r="BH1082" s="78"/>
      <c r="BI1082" s="78"/>
      <c r="BJ1082" s="78"/>
      <c r="BK1082" s="78"/>
      <c r="BL1082" s="78"/>
      <c r="BM1082" s="78"/>
      <c r="BN1082" s="78"/>
      <c r="BO1082" s="78"/>
      <c r="BP1082" s="78"/>
      <c r="BQ1082" s="78"/>
      <c r="BR1082" s="78"/>
      <c r="BS1082" s="78"/>
      <c r="BT1082" s="78"/>
      <c r="BU1082" s="78"/>
      <c r="BV1082" s="78"/>
      <c r="BW1082" s="78"/>
      <c r="BX1082" s="78"/>
      <c r="BY1082" s="78"/>
      <c r="BZ1082" s="78"/>
    </row>
    <row r="1083" spans="1:78" s="67" customFormat="1" ht="12.75">
      <c r="A1083" s="199">
        <v>5</v>
      </c>
      <c r="B1083" s="121" t="s">
        <v>853</v>
      </c>
      <c r="C1083" s="199">
        <v>2016</v>
      </c>
      <c r="D1083" s="51">
        <v>1599</v>
      </c>
      <c r="E1083" s="78"/>
      <c r="F1083" s="78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  <c r="BK1083" s="78"/>
      <c r="BL1083" s="78"/>
      <c r="BM1083" s="78"/>
      <c r="BN1083" s="78"/>
      <c r="BO1083" s="78"/>
      <c r="BP1083" s="78"/>
      <c r="BQ1083" s="78"/>
      <c r="BR1083" s="78"/>
      <c r="BS1083" s="78"/>
      <c r="BT1083" s="78"/>
      <c r="BU1083" s="78"/>
      <c r="BV1083" s="78"/>
      <c r="BW1083" s="78"/>
      <c r="BX1083" s="78"/>
      <c r="BY1083" s="78"/>
      <c r="BZ1083" s="78"/>
    </row>
    <row r="1084" spans="1:78" s="67" customFormat="1" ht="12.75">
      <c r="A1084" s="199">
        <v>6</v>
      </c>
      <c r="B1084" s="121" t="s">
        <v>292</v>
      </c>
      <c r="C1084" s="199">
        <v>2016</v>
      </c>
      <c r="D1084" s="51">
        <v>2630</v>
      </c>
      <c r="E1084" s="78"/>
      <c r="F1084" s="78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  <c r="AY1084" s="78"/>
      <c r="AZ1084" s="78"/>
      <c r="BA1084" s="78"/>
      <c r="BB1084" s="78"/>
      <c r="BC1084" s="78"/>
      <c r="BD1084" s="78"/>
      <c r="BE1084" s="78"/>
      <c r="BF1084" s="78"/>
      <c r="BG1084" s="78"/>
      <c r="BH1084" s="78"/>
      <c r="BI1084" s="78"/>
      <c r="BJ1084" s="78"/>
      <c r="BK1084" s="78"/>
      <c r="BL1084" s="78"/>
      <c r="BM1084" s="78"/>
      <c r="BN1084" s="78"/>
      <c r="BO1084" s="78"/>
      <c r="BP1084" s="78"/>
      <c r="BQ1084" s="78"/>
      <c r="BR1084" s="78"/>
      <c r="BS1084" s="78"/>
      <c r="BT1084" s="78"/>
      <c r="BU1084" s="78"/>
      <c r="BV1084" s="78"/>
      <c r="BW1084" s="78"/>
      <c r="BX1084" s="78"/>
      <c r="BY1084" s="78"/>
      <c r="BZ1084" s="78"/>
    </row>
    <row r="1085" spans="1:78" s="67" customFormat="1" ht="12.75">
      <c r="A1085" s="199">
        <v>7</v>
      </c>
      <c r="B1085" s="121" t="s">
        <v>291</v>
      </c>
      <c r="C1085" s="199">
        <v>2016</v>
      </c>
      <c r="D1085" s="51">
        <v>699.99</v>
      </c>
      <c r="E1085" s="78"/>
      <c r="F1085" s="78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  <c r="AY1085" s="78"/>
      <c r="AZ1085" s="78"/>
      <c r="BA1085" s="78"/>
      <c r="BB1085" s="78"/>
      <c r="BC1085" s="78"/>
      <c r="BD1085" s="78"/>
      <c r="BE1085" s="78"/>
      <c r="BF1085" s="78"/>
      <c r="BG1085" s="78"/>
      <c r="BH1085" s="78"/>
      <c r="BI1085" s="78"/>
      <c r="BJ1085" s="78"/>
      <c r="BK1085" s="78"/>
      <c r="BL1085" s="78"/>
      <c r="BM1085" s="78"/>
      <c r="BN1085" s="78"/>
      <c r="BO1085" s="78"/>
      <c r="BP1085" s="78"/>
      <c r="BQ1085" s="78"/>
      <c r="BR1085" s="78"/>
      <c r="BS1085" s="78"/>
      <c r="BT1085" s="78"/>
      <c r="BU1085" s="78"/>
      <c r="BV1085" s="78"/>
      <c r="BW1085" s="78"/>
      <c r="BX1085" s="78"/>
      <c r="BY1085" s="78"/>
      <c r="BZ1085" s="78"/>
    </row>
    <row r="1086" spans="1:78" s="67" customFormat="1" ht="12.75">
      <c r="A1086" s="199">
        <v>8</v>
      </c>
      <c r="B1086" s="121" t="s">
        <v>854</v>
      </c>
      <c r="C1086" s="199">
        <v>2016</v>
      </c>
      <c r="D1086" s="51">
        <v>510</v>
      </c>
      <c r="E1086" s="78"/>
      <c r="F1086" s="78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  <c r="AY1086" s="78"/>
      <c r="AZ1086" s="78"/>
      <c r="BA1086" s="78"/>
      <c r="BB1086" s="78"/>
      <c r="BC1086" s="78"/>
      <c r="BD1086" s="78"/>
      <c r="BE1086" s="78"/>
      <c r="BF1086" s="78"/>
      <c r="BG1086" s="78"/>
      <c r="BH1086" s="78"/>
      <c r="BI1086" s="78"/>
      <c r="BJ1086" s="78"/>
      <c r="BK1086" s="78"/>
      <c r="BL1086" s="78"/>
      <c r="BM1086" s="78"/>
      <c r="BN1086" s="78"/>
      <c r="BO1086" s="78"/>
      <c r="BP1086" s="78"/>
      <c r="BQ1086" s="78"/>
      <c r="BR1086" s="78"/>
      <c r="BS1086" s="78"/>
      <c r="BT1086" s="78"/>
      <c r="BU1086" s="78"/>
      <c r="BV1086" s="78"/>
      <c r="BW1086" s="78"/>
      <c r="BX1086" s="78"/>
      <c r="BY1086" s="78"/>
      <c r="BZ1086" s="78"/>
    </row>
    <row r="1087" spans="1:4" s="78" customFormat="1" ht="12.75">
      <c r="A1087" s="199">
        <v>9</v>
      </c>
      <c r="B1087" s="121" t="s">
        <v>938</v>
      </c>
      <c r="C1087" s="199">
        <v>2017</v>
      </c>
      <c r="D1087" s="51">
        <v>569</v>
      </c>
    </row>
    <row r="1088" spans="1:4" s="78" customFormat="1" ht="12.75">
      <c r="A1088" s="199">
        <v>10</v>
      </c>
      <c r="B1088" s="121" t="s">
        <v>855</v>
      </c>
      <c r="C1088" s="199">
        <v>2017</v>
      </c>
      <c r="D1088" s="51">
        <v>2449</v>
      </c>
    </row>
    <row r="1089" spans="1:4" s="78" customFormat="1" ht="12" customHeight="1">
      <c r="A1089" s="199">
        <v>11</v>
      </c>
      <c r="B1089" s="121" t="s">
        <v>330</v>
      </c>
      <c r="C1089" s="199">
        <v>2017</v>
      </c>
      <c r="D1089" s="51">
        <v>4083.6</v>
      </c>
    </row>
    <row r="1090" spans="1:4" s="78" customFormat="1" ht="12.75">
      <c r="A1090" s="199">
        <v>12</v>
      </c>
      <c r="B1090" s="121" t="s">
        <v>233</v>
      </c>
      <c r="C1090" s="199">
        <v>2018</v>
      </c>
      <c r="D1090" s="51">
        <v>1918.8</v>
      </c>
    </row>
    <row r="1091" spans="1:78" s="67" customFormat="1" ht="12.75">
      <c r="A1091" s="199">
        <v>13</v>
      </c>
      <c r="B1091" s="121" t="s">
        <v>856</v>
      </c>
      <c r="C1091" s="199">
        <v>2018</v>
      </c>
      <c r="D1091" s="51">
        <v>7675.2</v>
      </c>
      <c r="E1091" s="78"/>
      <c r="F1091" s="78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  <c r="AY1091" s="78"/>
      <c r="AZ1091" s="78"/>
      <c r="BA1091" s="78"/>
      <c r="BB1091" s="78"/>
      <c r="BC1091" s="78"/>
      <c r="BD1091" s="78"/>
      <c r="BE1091" s="78"/>
      <c r="BF1091" s="78"/>
      <c r="BG1091" s="78"/>
      <c r="BH1091" s="78"/>
      <c r="BI1091" s="78"/>
      <c r="BJ1091" s="78"/>
      <c r="BK1091" s="78"/>
      <c r="BL1091" s="78"/>
      <c r="BM1091" s="78"/>
      <c r="BN1091" s="78"/>
      <c r="BO1091" s="78"/>
      <c r="BP1091" s="78"/>
      <c r="BQ1091" s="78"/>
      <c r="BR1091" s="78"/>
      <c r="BS1091" s="78"/>
      <c r="BT1091" s="78"/>
      <c r="BU1091" s="78"/>
      <c r="BV1091" s="78"/>
      <c r="BW1091" s="78"/>
      <c r="BX1091" s="78"/>
      <c r="BY1091" s="78"/>
      <c r="BZ1091" s="78"/>
    </row>
    <row r="1092" spans="1:78" s="67" customFormat="1" ht="12.75">
      <c r="A1092" s="199">
        <v>14</v>
      </c>
      <c r="B1092" s="121" t="s">
        <v>668</v>
      </c>
      <c r="C1092" s="199">
        <v>2018</v>
      </c>
      <c r="D1092" s="51">
        <v>1545</v>
      </c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  <c r="AY1092" s="78"/>
      <c r="AZ1092" s="78"/>
      <c r="BA1092" s="78"/>
      <c r="BB1092" s="78"/>
      <c r="BC1092" s="78"/>
      <c r="BD1092" s="78"/>
      <c r="BE1092" s="78"/>
      <c r="BF1092" s="78"/>
      <c r="BG1092" s="78"/>
      <c r="BH1092" s="78"/>
      <c r="BI1092" s="78"/>
      <c r="BJ1092" s="78"/>
      <c r="BK1092" s="78"/>
      <c r="BL1092" s="78"/>
      <c r="BM1092" s="78"/>
      <c r="BN1092" s="78"/>
      <c r="BO1092" s="78"/>
      <c r="BP1092" s="78"/>
      <c r="BQ1092" s="78"/>
      <c r="BR1092" s="78"/>
      <c r="BS1092" s="78"/>
      <c r="BT1092" s="78"/>
      <c r="BU1092" s="78"/>
      <c r="BV1092" s="78"/>
      <c r="BW1092" s="78"/>
      <c r="BX1092" s="78"/>
      <c r="BY1092" s="78"/>
      <c r="BZ1092" s="78"/>
    </row>
    <row r="1093" spans="1:78" s="67" customFormat="1" ht="12.75">
      <c r="A1093" s="199">
        <v>15</v>
      </c>
      <c r="B1093" s="121" t="s">
        <v>669</v>
      </c>
      <c r="C1093" s="199">
        <v>2018</v>
      </c>
      <c r="D1093" s="51">
        <v>137</v>
      </c>
      <c r="E1093" s="78"/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  <c r="AY1093" s="78"/>
      <c r="AZ1093" s="78"/>
      <c r="BA1093" s="78"/>
      <c r="BB1093" s="78"/>
      <c r="BC1093" s="78"/>
      <c r="BD1093" s="78"/>
      <c r="BE1093" s="78"/>
      <c r="BF1093" s="78"/>
      <c r="BG1093" s="78"/>
      <c r="BH1093" s="78"/>
      <c r="BI1093" s="78"/>
      <c r="BJ1093" s="78"/>
      <c r="BK1093" s="78"/>
      <c r="BL1093" s="78"/>
      <c r="BM1093" s="78"/>
      <c r="BN1093" s="78"/>
      <c r="BO1093" s="78"/>
      <c r="BP1093" s="78"/>
      <c r="BQ1093" s="78"/>
      <c r="BR1093" s="78"/>
      <c r="BS1093" s="78"/>
      <c r="BT1093" s="78"/>
      <c r="BU1093" s="78"/>
      <c r="BV1093" s="78"/>
      <c r="BW1093" s="78"/>
      <c r="BX1093" s="78"/>
      <c r="BY1093" s="78"/>
      <c r="BZ1093" s="78"/>
    </row>
    <row r="1094" spans="1:78" s="67" customFormat="1" ht="12.75">
      <c r="A1094" s="199">
        <v>16</v>
      </c>
      <c r="B1094" s="121" t="s">
        <v>857</v>
      </c>
      <c r="C1094" s="199">
        <v>2018</v>
      </c>
      <c r="D1094" s="51">
        <v>890</v>
      </c>
      <c r="E1094" s="78"/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  <c r="AY1094" s="78"/>
      <c r="AZ1094" s="78"/>
      <c r="BA1094" s="78"/>
      <c r="BB1094" s="78"/>
      <c r="BC1094" s="78"/>
      <c r="BD1094" s="78"/>
      <c r="BE1094" s="78"/>
      <c r="BF1094" s="78"/>
      <c r="BG1094" s="78"/>
      <c r="BH1094" s="78"/>
      <c r="BI1094" s="78"/>
      <c r="BJ1094" s="78"/>
      <c r="BK1094" s="78"/>
      <c r="BL1094" s="78"/>
      <c r="BM1094" s="78"/>
      <c r="BN1094" s="78"/>
      <c r="BO1094" s="78"/>
      <c r="BP1094" s="78"/>
      <c r="BQ1094" s="78"/>
      <c r="BR1094" s="78"/>
      <c r="BS1094" s="78"/>
      <c r="BT1094" s="78"/>
      <c r="BU1094" s="78"/>
      <c r="BV1094" s="78"/>
      <c r="BW1094" s="78"/>
      <c r="BX1094" s="78"/>
      <c r="BY1094" s="78"/>
      <c r="BZ1094" s="78"/>
    </row>
    <row r="1095" spans="1:78" s="67" customFormat="1" ht="12.75">
      <c r="A1095" s="199">
        <v>17</v>
      </c>
      <c r="B1095" s="121" t="s">
        <v>858</v>
      </c>
      <c r="C1095" s="199">
        <v>2019</v>
      </c>
      <c r="D1095" s="51">
        <v>9102</v>
      </c>
      <c r="E1095" s="78"/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  <c r="BK1095" s="78"/>
      <c r="BL1095" s="78"/>
      <c r="BM1095" s="78"/>
      <c r="BN1095" s="78"/>
      <c r="BO1095" s="78"/>
      <c r="BP1095" s="78"/>
      <c r="BQ1095" s="78"/>
      <c r="BR1095" s="78"/>
      <c r="BS1095" s="78"/>
      <c r="BT1095" s="78"/>
      <c r="BU1095" s="78"/>
      <c r="BV1095" s="78"/>
      <c r="BW1095" s="78"/>
      <c r="BX1095" s="78"/>
      <c r="BY1095" s="78"/>
      <c r="BZ1095" s="78"/>
    </row>
    <row r="1096" spans="1:78" s="67" customFormat="1" ht="12.75">
      <c r="A1096" s="199">
        <v>18</v>
      </c>
      <c r="B1096" s="121" t="s">
        <v>859</v>
      </c>
      <c r="C1096" s="199">
        <v>2019</v>
      </c>
      <c r="D1096" s="51">
        <v>3268</v>
      </c>
      <c r="E1096" s="78"/>
      <c r="F1096" s="78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  <c r="AY1096" s="78"/>
      <c r="AZ1096" s="78"/>
      <c r="BA1096" s="78"/>
      <c r="BB1096" s="78"/>
      <c r="BC1096" s="78"/>
      <c r="BD1096" s="78"/>
      <c r="BE1096" s="78"/>
      <c r="BF1096" s="78"/>
      <c r="BG1096" s="78"/>
      <c r="BH1096" s="78"/>
      <c r="BI1096" s="78"/>
      <c r="BJ1096" s="78"/>
      <c r="BK1096" s="78"/>
      <c r="BL1096" s="78"/>
      <c r="BM1096" s="78"/>
      <c r="BN1096" s="78"/>
      <c r="BO1096" s="78"/>
      <c r="BP1096" s="78"/>
      <c r="BQ1096" s="78"/>
      <c r="BR1096" s="78"/>
      <c r="BS1096" s="78"/>
      <c r="BT1096" s="78"/>
      <c r="BU1096" s="78"/>
      <c r="BV1096" s="78"/>
      <c r="BW1096" s="78"/>
      <c r="BX1096" s="78"/>
      <c r="BY1096" s="78"/>
      <c r="BZ1096" s="78"/>
    </row>
    <row r="1097" spans="1:78" s="67" customFormat="1" ht="12.75">
      <c r="A1097" s="199">
        <v>19</v>
      </c>
      <c r="B1097" s="121" t="s">
        <v>233</v>
      </c>
      <c r="C1097" s="199">
        <v>2019</v>
      </c>
      <c r="D1097" s="51">
        <v>1500</v>
      </c>
      <c r="E1097" s="78"/>
      <c r="F1097" s="78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  <c r="AY1097" s="78"/>
      <c r="AZ1097" s="78"/>
      <c r="BA1097" s="78"/>
      <c r="BB1097" s="78"/>
      <c r="BC1097" s="78"/>
      <c r="BD1097" s="78"/>
      <c r="BE1097" s="78"/>
      <c r="BF1097" s="78"/>
      <c r="BG1097" s="78"/>
      <c r="BH1097" s="78"/>
      <c r="BI1097" s="78"/>
      <c r="BJ1097" s="78"/>
      <c r="BK1097" s="78"/>
      <c r="BL1097" s="78"/>
      <c r="BM1097" s="78"/>
      <c r="BN1097" s="78"/>
      <c r="BO1097" s="78"/>
      <c r="BP1097" s="78"/>
      <c r="BQ1097" s="78"/>
      <c r="BR1097" s="78"/>
      <c r="BS1097" s="78"/>
      <c r="BT1097" s="78"/>
      <c r="BU1097" s="78"/>
      <c r="BV1097" s="78"/>
      <c r="BW1097" s="78"/>
      <c r="BX1097" s="78"/>
      <c r="BY1097" s="78"/>
      <c r="BZ1097" s="78"/>
    </row>
    <row r="1098" spans="1:78" s="67" customFormat="1" ht="13.5" thickBot="1">
      <c r="A1098" s="199">
        <v>20</v>
      </c>
      <c r="B1098" s="121" t="s">
        <v>860</v>
      </c>
      <c r="C1098" s="199">
        <v>2019</v>
      </c>
      <c r="D1098" s="51">
        <v>9000</v>
      </c>
      <c r="E1098" s="78"/>
      <c r="F1098" s="78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  <c r="AY1098" s="78"/>
      <c r="AZ1098" s="78"/>
      <c r="BA1098" s="78"/>
      <c r="BB1098" s="78"/>
      <c r="BC1098" s="78"/>
      <c r="BD1098" s="78"/>
      <c r="BE1098" s="78"/>
      <c r="BF1098" s="78"/>
      <c r="BG1098" s="78"/>
      <c r="BH1098" s="78"/>
      <c r="BI1098" s="78"/>
      <c r="BJ1098" s="78"/>
      <c r="BK1098" s="78"/>
      <c r="BL1098" s="78"/>
      <c r="BM1098" s="78"/>
      <c r="BN1098" s="78"/>
      <c r="BO1098" s="78"/>
      <c r="BP1098" s="78"/>
      <c r="BQ1098" s="78"/>
      <c r="BR1098" s="78"/>
      <c r="BS1098" s="78"/>
      <c r="BT1098" s="78"/>
      <c r="BU1098" s="78"/>
      <c r="BV1098" s="78"/>
      <c r="BW1098" s="78"/>
      <c r="BX1098" s="78"/>
      <c r="BY1098" s="78"/>
      <c r="BZ1098" s="78"/>
    </row>
    <row r="1099" spans="1:78" s="67" customFormat="1" ht="19.5" customHeight="1" thickBot="1">
      <c r="A1099" s="443" t="s">
        <v>66</v>
      </c>
      <c r="B1099" s="444"/>
      <c r="C1099" s="104"/>
      <c r="D1099" s="86">
        <f>SUM(D1079:D1098)</f>
        <v>59202.46</v>
      </c>
      <c r="E1099" s="78"/>
      <c r="F1099" s="78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  <c r="BK1099" s="78"/>
      <c r="BL1099" s="78"/>
      <c r="BM1099" s="78"/>
      <c r="BN1099" s="78"/>
      <c r="BO1099" s="78"/>
      <c r="BP1099" s="78"/>
      <c r="BQ1099" s="78"/>
      <c r="BR1099" s="78"/>
      <c r="BS1099" s="78"/>
      <c r="BT1099" s="78"/>
      <c r="BU1099" s="78"/>
      <c r="BV1099" s="78"/>
      <c r="BW1099" s="78"/>
      <c r="BX1099" s="78"/>
      <c r="BY1099" s="78"/>
      <c r="BZ1099" s="78"/>
    </row>
    <row r="1100" spans="1:78" s="67" customFormat="1" ht="17.25" customHeight="1" thickBot="1">
      <c r="A1100" s="449" t="s">
        <v>152</v>
      </c>
      <c r="B1100" s="450"/>
      <c r="C1100" s="450"/>
      <c r="D1100" s="451"/>
      <c r="E1100" s="78"/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  <c r="AY1100" s="78"/>
      <c r="AZ1100" s="78"/>
      <c r="BA1100" s="78"/>
      <c r="BB1100" s="78"/>
      <c r="BC1100" s="78"/>
      <c r="BD1100" s="78"/>
      <c r="BE1100" s="78"/>
      <c r="BF1100" s="78"/>
      <c r="BG1100" s="78"/>
      <c r="BH1100" s="78"/>
      <c r="BI1100" s="78"/>
      <c r="BJ1100" s="78"/>
      <c r="BK1100" s="78"/>
      <c r="BL1100" s="78"/>
      <c r="BM1100" s="78"/>
      <c r="BN1100" s="78"/>
      <c r="BO1100" s="78"/>
      <c r="BP1100" s="78"/>
      <c r="BQ1100" s="78"/>
      <c r="BR1100" s="78"/>
      <c r="BS1100" s="78"/>
      <c r="BT1100" s="78"/>
      <c r="BU1100" s="78"/>
      <c r="BV1100" s="78"/>
      <c r="BW1100" s="78"/>
      <c r="BX1100" s="78"/>
      <c r="BY1100" s="78"/>
      <c r="BZ1100" s="78"/>
    </row>
    <row r="1101" spans="1:78" s="67" customFormat="1" ht="12.75">
      <c r="A1101" s="199">
        <v>1</v>
      </c>
      <c r="B1101" s="253" t="s">
        <v>766</v>
      </c>
      <c r="C1101" s="311">
        <v>2015</v>
      </c>
      <c r="D1101" s="312">
        <v>3493.2</v>
      </c>
      <c r="E1101" s="78"/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  <c r="BK1101" s="78"/>
      <c r="BL1101" s="78"/>
      <c r="BM1101" s="78"/>
      <c r="BN1101" s="78"/>
      <c r="BO1101" s="78"/>
      <c r="BP1101" s="78"/>
      <c r="BQ1101" s="78"/>
      <c r="BR1101" s="78"/>
      <c r="BS1101" s="78"/>
      <c r="BT1101" s="78"/>
      <c r="BU1101" s="78"/>
      <c r="BV1101" s="78"/>
      <c r="BW1101" s="78"/>
      <c r="BX1101" s="78"/>
      <c r="BY1101" s="78"/>
      <c r="BZ1101" s="78"/>
    </row>
    <row r="1102" spans="1:78" s="67" customFormat="1" ht="12.75">
      <c r="A1102" s="200">
        <v>2</v>
      </c>
      <c r="B1102" s="253" t="s">
        <v>766</v>
      </c>
      <c r="C1102" s="311">
        <v>2018</v>
      </c>
      <c r="D1102" s="312">
        <v>3750</v>
      </c>
      <c r="E1102" s="78"/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  <c r="BK1102" s="78"/>
      <c r="BL1102" s="78"/>
      <c r="BM1102" s="78"/>
      <c r="BN1102" s="78"/>
      <c r="BO1102" s="78"/>
      <c r="BP1102" s="78"/>
      <c r="BQ1102" s="78"/>
      <c r="BR1102" s="78"/>
      <c r="BS1102" s="78"/>
      <c r="BT1102" s="78"/>
      <c r="BU1102" s="78"/>
      <c r="BV1102" s="78"/>
      <c r="BW1102" s="78"/>
      <c r="BX1102" s="78"/>
      <c r="BY1102" s="78"/>
      <c r="BZ1102" s="78"/>
    </row>
    <row r="1103" spans="1:78" s="67" customFormat="1" ht="12.75">
      <c r="A1103" s="199">
        <v>3</v>
      </c>
      <c r="B1103" s="253" t="s">
        <v>766</v>
      </c>
      <c r="C1103" s="311">
        <v>2018</v>
      </c>
      <c r="D1103" s="312">
        <v>1500</v>
      </c>
      <c r="E1103" s="78"/>
      <c r="F1103" s="78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  <c r="BK1103" s="78"/>
      <c r="BL1103" s="78"/>
      <c r="BM1103" s="78"/>
      <c r="BN1103" s="78"/>
      <c r="BO1103" s="78"/>
      <c r="BP1103" s="78"/>
      <c r="BQ1103" s="78"/>
      <c r="BR1103" s="78"/>
      <c r="BS1103" s="78"/>
      <c r="BT1103" s="78"/>
      <c r="BU1103" s="78"/>
      <c r="BV1103" s="78"/>
      <c r="BW1103" s="78"/>
      <c r="BX1103" s="78"/>
      <c r="BY1103" s="78"/>
      <c r="BZ1103" s="78"/>
    </row>
    <row r="1104" spans="1:78" s="67" customFormat="1" ht="12.75">
      <c r="A1104" s="200">
        <v>4</v>
      </c>
      <c r="B1104" s="253" t="s">
        <v>766</v>
      </c>
      <c r="C1104" s="311">
        <v>2018</v>
      </c>
      <c r="D1104" s="312">
        <v>1500</v>
      </c>
      <c r="E1104" s="78"/>
      <c r="F1104" s="78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  <c r="BK1104" s="78"/>
      <c r="BL1104" s="78"/>
      <c r="BM1104" s="78"/>
      <c r="BN1104" s="78"/>
      <c r="BO1104" s="78"/>
      <c r="BP1104" s="78"/>
      <c r="BQ1104" s="78"/>
      <c r="BR1104" s="78"/>
      <c r="BS1104" s="78"/>
      <c r="BT1104" s="78"/>
      <c r="BU1104" s="78"/>
      <c r="BV1104" s="78"/>
      <c r="BW1104" s="78"/>
      <c r="BX1104" s="78"/>
      <c r="BY1104" s="78"/>
      <c r="BZ1104" s="78"/>
    </row>
    <row r="1105" spans="1:78" s="67" customFormat="1" ht="12.75">
      <c r="A1105" s="199">
        <v>5</v>
      </c>
      <c r="B1105" s="253" t="s">
        <v>766</v>
      </c>
      <c r="C1105" s="311">
        <v>2016</v>
      </c>
      <c r="D1105" s="312">
        <v>3049</v>
      </c>
      <c r="E1105" s="78"/>
      <c r="F1105" s="78"/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  <c r="AY1105" s="78"/>
      <c r="AZ1105" s="78"/>
      <c r="BA1105" s="78"/>
      <c r="BB1105" s="78"/>
      <c r="BC1105" s="78"/>
      <c r="BD1105" s="78"/>
      <c r="BE1105" s="78"/>
      <c r="BF1105" s="78"/>
      <c r="BG1105" s="78"/>
      <c r="BH1105" s="78"/>
      <c r="BI1105" s="78"/>
      <c r="BJ1105" s="78"/>
      <c r="BK1105" s="78"/>
      <c r="BL1105" s="78"/>
      <c r="BM1105" s="78"/>
      <c r="BN1105" s="78"/>
      <c r="BO1105" s="78"/>
      <c r="BP1105" s="78"/>
      <c r="BQ1105" s="78"/>
      <c r="BR1105" s="78"/>
      <c r="BS1105" s="78"/>
      <c r="BT1105" s="78"/>
      <c r="BU1105" s="78"/>
      <c r="BV1105" s="78"/>
      <c r="BW1105" s="78"/>
      <c r="BX1105" s="78"/>
      <c r="BY1105" s="78"/>
      <c r="BZ1105" s="78"/>
    </row>
    <row r="1106" spans="1:78" s="67" customFormat="1" ht="12.75">
      <c r="A1106" s="200">
        <v>6</v>
      </c>
      <c r="B1106" s="253" t="s">
        <v>766</v>
      </c>
      <c r="C1106" s="311">
        <v>2016</v>
      </c>
      <c r="D1106" s="312">
        <v>3049</v>
      </c>
      <c r="E1106" s="78"/>
      <c r="F1106" s="78"/>
      <c r="G1106" s="78"/>
      <c r="H1106" s="78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  <c r="AY1106" s="78"/>
      <c r="AZ1106" s="78"/>
      <c r="BA1106" s="78"/>
      <c r="BB1106" s="78"/>
      <c r="BC1106" s="78"/>
      <c r="BD1106" s="78"/>
      <c r="BE1106" s="78"/>
      <c r="BF1106" s="78"/>
      <c r="BG1106" s="78"/>
      <c r="BH1106" s="78"/>
      <c r="BI1106" s="78"/>
      <c r="BJ1106" s="78"/>
      <c r="BK1106" s="78"/>
      <c r="BL1106" s="78"/>
      <c r="BM1106" s="78"/>
      <c r="BN1106" s="78"/>
      <c r="BO1106" s="78"/>
      <c r="BP1106" s="78"/>
      <c r="BQ1106" s="78"/>
      <c r="BR1106" s="78"/>
      <c r="BS1106" s="78"/>
      <c r="BT1106" s="78"/>
      <c r="BU1106" s="78"/>
      <c r="BV1106" s="78"/>
      <c r="BW1106" s="78"/>
      <c r="BX1106" s="78"/>
      <c r="BY1106" s="78"/>
      <c r="BZ1106" s="78"/>
    </row>
    <row r="1107" spans="1:78" s="67" customFormat="1" ht="12.75">
      <c r="A1107" s="199">
        <v>7</v>
      </c>
      <c r="B1107" s="253" t="s">
        <v>766</v>
      </c>
      <c r="C1107" s="311">
        <v>2018</v>
      </c>
      <c r="D1107" s="312">
        <v>4300</v>
      </c>
      <c r="E1107" s="78"/>
      <c r="F1107" s="78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  <c r="AY1107" s="78"/>
      <c r="AZ1107" s="78"/>
      <c r="BA1107" s="78"/>
      <c r="BB1107" s="78"/>
      <c r="BC1107" s="78"/>
      <c r="BD1107" s="78"/>
      <c r="BE1107" s="78"/>
      <c r="BF1107" s="78"/>
      <c r="BG1107" s="78"/>
      <c r="BH1107" s="78"/>
      <c r="BI1107" s="78"/>
      <c r="BJ1107" s="78"/>
      <c r="BK1107" s="78"/>
      <c r="BL1107" s="78"/>
      <c r="BM1107" s="78"/>
      <c r="BN1107" s="78"/>
      <c r="BO1107" s="78"/>
      <c r="BP1107" s="78"/>
      <c r="BQ1107" s="78"/>
      <c r="BR1107" s="78"/>
      <c r="BS1107" s="78"/>
      <c r="BT1107" s="78"/>
      <c r="BU1107" s="78"/>
      <c r="BV1107" s="78"/>
      <c r="BW1107" s="78"/>
      <c r="BX1107" s="78"/>
      <c r="BY1107" s="78"/>
      <c r="BZ1107" s="78"/>
    </row>
    <row r="1108" spans="1:78" s="67" customFormat="1" ht="12.75">
      <c r="A1108" s="200">
        <v>8</v>
      </c>
      <c r="B1108" s="253" t="s">
        <v>766</v>
      </c>
      <c r="C1108" s="311">
        <v>2019</v>
      </c>
      <c r="D1108" s="312">
        <v>2300</v>
      </c>
      <c r="E1108" s="78"/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  <c r="AY1108" s="78"/>
      <c r="AZ1108" s="78"/>
      <c r="BA1108" s="78"/>
      <c r="BB1108" s="78"/>
      <c r="BC1108" s="78"/>
      <c r="BD1108" s="78"/>
      <c r="BE1108" s="78"/>
      <c r="BF1108" s="78"/>
      <c r="BG1108" s="78"/>
      <c r="BH1108" s="78"/>
      <c r="BI1108" s="78"/>
      <c r="BJ1108" s="78"/>
      <c r="BK1108" s="78"/>
      <c r="BL1108" s="78"/>
      <c r="BM1108" s="78"/>
      <c r="BN1108" s="78"/>
      <c r="BO1108" s="78"/>
      <c r="BP1108" s="78"/>
      <c r="BQ1108" s="78"/>
      <c r="BR1108" s="78"/>
      <c r="BS1108" s="78"/>
      <c r="BT1108" s="78"/>
      <c r="BU1108" s="78"/>
      <c r="BV1108" s="78"/>
      <c r="BW1108" s="78"/>
      <c r="BX1108" s="78"/>
      <c r="BY1108" s="78"/>
      <c r="BZ1108" s="78"/>
    </row>
    <row r="1109" spans="1:78" s="67" customFormat="1" ht="12.75">
      <c r="A1109" s="199">
        <v>9</v>
      </c>
      <c r="B1109" s="253" t="s">
        <v>766</v>
      </c>
      <c r="C1109" s="311">
        <v>2020</v>
      </c>
      <c r="D1109" s="312">
        <v>2790</v>
      </c>
      <c r="E1109" s="78"/>
      <c r="F1109" s="78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  <c r="AY1109" s="78"/>
      <c r="AZ1109" s="78"/>
      <c r="BA1109" s="78"/>
      <c r="BB1109" s="78"/>
      <c r="BC1109" s="78"/>
      <c r="BD1109" s="78"/>
      <c r="BE1109" s="78"/>
      <c r="BF1109" s="78"/>
      <c r="BG1109" s="78"/>
      <c r="BH1109" s="78"/>
      <c r="BI1109" s="78"/>
      <c r="BJ1109" s="78"/>
      <c r="BK1109" s="78"/>
      <c r="BL1109" s="78"/>
      <c r="BM1109" s="78"/>
      <c r="BN1109" s="78"/>
      <c r="BO1109" s="78"/>
      <c r="BP1109" s="78"/>
      <c r="BQ1109" s="78"/>
      <c r="BR1109" s="78"/>
      <c r="BS1109" s="78"/>
      <c r="BT1109" s="78"/>
      <c r="BU1109" s="78"/>
      <c r="BV1109" s="78"/>
      <c r="BW1109" s="78"/>
      <c r="BX1109" s="78"/>
      <c r="BY1109" s="78"/>
      <c r="BZ1109" s="78"/>
    </row>
    <row r="1110" spans="1:78" s="67" customFormat="1" ht="12.75">
      <c r="A1110" s="200">
        <v>10</v>
      </c>
      <c r="B1110" s="253" t="s">
        <v>766</v>
      </c>
      <c r="C1110" s="311">
        <v>2020</v>
      </c>
      <c r="D1110" s="312">
        <v>3870</v>
      </c>
      <c r="E1110" s="78"/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  <c r="AY1110" s="78"/>
      <c r="AZ1110" s="78"/>
      <c r="BA1110" s="78"/>
      <c r="BB1110" s="78"/>
      <c r="BC1110" s="78"/>
      <c r="BD1110" s="78"/>
      <c r="BE1110" s="78"/>
      <c r="BF1110" s="78"/>
      <c r="BG1110" s="78"/>
      <c r="BH1110" s="78"/>
      <c r="BI1110" s="78"/>
      <c r="BJ1110" s="78"/>
      <c r="BK1110" s="78"/>
      <c r="BL1110" s="78"/>
      <c r="BM1110" s="78"/>
      <c r="BN1110" s="78"/>
      <c r="BO1110" s="78"/>
      <c r="BP1110" s="78"/>
      <c r="BQ1110" s="78"/>
      <c r="BR1110" s="78"/>
      <c r="BS1110" s="78"/>
      <c r="BT1110" s="78"/>
      <c r="BU1110" s="78"/>
      <c r="BV1110" s="78"/>
      <c r="BW1110" s="78"/>
      <c r="BX1110" s="78"/>
      <c r="BY1110" s="78"/>
      <c r="BZ1110" s="78"/>
    </row>
    <row r="1111" spans="1:78" s="67" customFormat="1" ht="13.5" thickBot="1">
      <c r="A1111" s="199">
        <v>11</v>
      </c>
      <c r="B1111" s="253" t="s">
        <v>766</v>
      </c>
      <c r="C1111" s="311">
        <v>2019</v>
      </c>
      <c r="D1111" s="312">
        <v>2870</v>
      </c>
      <c r="E1111" s="78"/>
      <c r="F1111" s="78"/>
      <c r="G1111" s="78"/>
      <c r="H1111" s="78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  <c r="AY1111" s="78"/>
      <c r="AZ1111" s="78"/>
      <c r="BA1111" s="78"/>
      <c r="BB1111" s="78"/>
      <c r="BC1111" s="78"/>
      <c r="BD1111" s="78"/>
      <c r="BE1111" s="78"/>
      <c r="BF1111" s="78"/>
      <c r="BG1111" s="78"/>
      <c r="BH1111" s="78"/>
      <c r="BI1111" s="78"/>
      <c r="BJ1111" s="78"/>
      <c r="BK1111" s="78"/>
      <c r="BL1111" s="78"/>
      <c r="BM1111" s="78"/>
      <c r="BN1111" s="78"/>
      <c r="BO1111" s="78"/>
      <c r="BP1111" s="78"/>
      <c r="BQ1111" s="78"/>
      <c r="BR1111" s="78"/>
      <c r="BS1111" s="78"/>
      <c r="BT1111" s="78"/>
      <c r="BU1111" s="78"/>
      <c r="BV1111" s="78"/>
      <c r="BW1111" s="78"/>
      <c r="BX1111" s="78"/>
      <c r="BY1111" s="78"/>
      <c r="BZ1111" s="78"/>
    </row>
    <row r="1112" spans="1:78" s="67" customFormat="1" ht="18.75" customHeight="1" thickBot="1">
      <c r="A1112" s="443" t="s">
        <v>66</v>
      </c>
      <c r="B1112" s="444"/>
      <c r="C1112" s="104"/>
      <c r="D1112" s="86">
        <f>SUM(D1101:D1111)</f>
        <v>32471.2</v>
      </c>
      <c r="E1112" s="78"/>
      <c r="F1112" s="78"/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  <c r="AY1112" s="78"/>
      <c r="AZ1112" s="78"/>
      <c r="BA1112" s="78"/>
      <c r="BB1112" s="78"/>
      <c r="BC1112" s="78"/>
      <c r="BD1112" s="78"/>
      <c r="BE1112" s="78"/>
      <c r="BF1112" s="78"/>
      <c r="BG1112" s="78"/>
      <c r="BH1112" s="78"/>
      <c r="BI1112" s="78"/>
      <c r="BJ1112" s="78"/>
      <c r="BK1112" s="78"/>
      <c r="BL1112" s="78"/>
      <c r="BM1112" s="78"/>
      <c r="BN1112" s="78"/>
      <c r="BO1112" s="78"/>
      <c r="BP1112" s="78"/>
      <c r="BQ1112" s="78"/>
      <c r="BR1112" s="78"/>
      <c r="BS1112" s="78"/>
      <c r="BT1112" s="78"/>
      <c r="BU1112" s="78"/>
      <c r="BV1112" s="78"/>
      <c r="BW1112" s="78"/>
      <c r="BX1112" s="78"/>
      <c r="BY1112" s="78"/>
      <c r="BZ1112" s="78"/>
    </row>
    <row r="1113" spans="1:78" s="67" customFormat="1" ht="20.25" customHeight="1" thickBot="1">
      <c r="A1113" s="449" t="s">
        <v>230</v>
      </c>
      <c r="B1113" s="450"/>
      <c r="C1113" s="450"/>
      <c r="D1113" s="451"/>
      <c r="E1113" s="78"/>
      <c r="F1113" s="78"/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  <c r="AY1113" s="78"/>
      <c r="AZ1113" s="78"/>
      <c r="BA1113" s="78"/>
      <c r="BB1113" s="78"/>
      <c r="BC1113" s="78"/>
      <c r="BD1113" s="78"/>
      <c r="BE1113" s="78"/>
      <c r="BF1113" s="78"/>
      <c r="BG1113" s="78"/>
      <c r="BH1113" s="78"/>
      <c r="BI1113" s="78"/>
      <c r="BJ1113" s="78"/>
      <c r="BK1113" s="78"/>
      <c r="BL1113" s="78"/>
      <c r="BM1113" s="78"/>
      <c r="BN1113" s="78"/>
      <c r="BO1113" s="78"/>
      <c r="BP1113" s="78"/>
      <c r="BQ1113" s="78"/>
      <c r="BR1113" s="78"/>
      <c r="BS1113" s="78"/>
      <c r="BT1113" s="78"/>
      <c r="BU1113" s="78"/>
      <c r="BV1113" s="78"/>
      <c r="BW1113" s="78"/>
      <c r="BX1113" s="78"/>
      <c r="BY1113" s="78"/>
      <c r="BZ1113" s="78"/>
    </row>
    <row r="1114" spans="1:78" s="67" customFormat="1" ht="12.75">
      <c r="A1114" s="200">
        <v>1</v>
      </c>
      <c r="B1114" s="173" t="str">
        <f>'[1]elektronika'!B64</f>
        <v>Laptop Lenovo</v>
      </c>
      <c r="C1114" s="190">
        <f>'[1]elektronika'!C64</f>
        <v>2016</v>
      </c>
      <c r="D1114" s="175">
        <f>'[1]elektronika'!D64</f>
        <v>2879</v>
      </c>
      <c r="E1114" s="78"/>
      <c r="F1114" s="78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  <c r="AY1114" s="78"/>
      <c r="AZ1114" s="78"/>
      <c r="BA1114" s="78"/>
      <c r="BB1114" s="78"/>
      <c r="BC1114" s="78"/>
      <c r="BD1114" s="78"/>
      <c r="BE1114" s="78"/>
      <c r="BF1114" s="78"/>
      <c r="BG1114" s="78"/>
      <c r="BH1114" s="78"/>
      <c r="BI1114" s="78"/>
      <c r="BJ1114" s="78"/>
      <c r="BK1114" s="78"/>
      <c r="BL1114" s="78"/>
      <c r="BM1114" s="78"/>
      <c r="BN1114" s="78"/>
      <c r="BO1114" s="78"/>
      <c r="BP1114" s="78"/>
      <c r="BQ1114" s="78"/>
      <c r="BR1114" s="78"/>
      <c r="BS1114" s="78"/>
      <c r="BT1114" s="78"/>
      <c r="BU1114" s="78"/>
      <c r="BV1114" s="78"/>
      <c r="BW1114" s="78"/>
      <c r="BX1114" s="78"/>
      <c r="BY1114" s="78"/>
      <c r="BZ1114" s="78"/>
    </row>
    <row r="1115" spans="1:78" s="67" customFormat="1" ht="12.75">
      <c r="A1115" s="200">
        <v>2</v>
      </c>
      <c r="B1115" s="173" t="str">
        <f>'[1]elektronika'!B70</f>
        <v>Tablet</v>
      </c>
      <c r="C1115" s="190">
        <f>'[1]elektronika'!C70</f>
        <v>2017</v>
      </c>
      <c r="D1115" s="175">
        <f>'[1]elektronika'!D70</f>
        <v>2345</v>
      </c>
      <c r="E1115" s="78"/>
      <c r="F1115" s="78"/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  <c r="AY1115" s="78"/>
      <c r="AZ1115" s="78"/>
      <c r="BA1115" s="78"/>
      <c r="BB1115" s="78"/>
      <c r="BC1115" s="78"/>
      <c r="BD1115" s="78"/>
      <c r="BE1115" s="78"/>
      <c r="BF1115" s="78"/>
      <c r="BG1115" s="78"/>
      <c r="BH1115" s="78"/>
      <c r="BI1115" s="78"/>
      <c r="BJ1115" s="78"/>
      <c r="BK1115" s="78"/>
      <c r="BL1115" s="78"/>
      <c r="BM1115" s="78"/>
      <c r="BN1115" s="78"/>
      <c r="BO1115" s="78"/>
      <c r="BP1115" s="78"/>
      <c r="BQ1115" s="78"/>
      <c r="BR1115" s="78"/>
      <c r="BS1115" s="78"/>
      <c r="BT1115" s="78"/>
      <c r="BU1115" s="78"/>
      <c r="BV1115" s="78"/>
      <c r="BW1115" s="78"/>
      <c r="BX1115" s="78"/>
      <c r="BY1115" s="78"/>
      <c r="BZ1115" s="78"/>
    </row>
    <row r="1116" spans="1:78" s="67" customFormat="1" ht="13.5" thickBot="1">
      <c r="A1116" s="200">
        <v>3</v>
      </c>
      <c r="B1116" s="173" t="s">
        <v>840</v>
      </c>
      <c r="C1116" s="190" t="s">
        <v>864</v>
      </c>
      <c r="D1116" s="175">
        <v>10197.11</v>
      </c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  <c r="AY1116" s="78"/>
      <c r="AZ1116" s="78"/>
      <c r="BA1116" s="78"/>
      <c r="BB1116" s="78"/>
      <c r="BC1116" s="78"/>
      <c r="BD1116" s="78"/>
      <c r="BE1116" s="78"/>
      <c r="BF1116" s="78"/>
      <c r="BG1116" s="78"/>
      <c r="BH1116" s="78"/>
      <c r="BI1116" s="78"/>
      <c r="BJ1116" s="78"/>
      <c r="BK1116" s="78"/>
      <c r="BL1116" s="78"/>
      <c r="BM1116" s="78"/>
      <c r="BN1116" s="78"/>
      <c r="BO1116" s="78"/>
      <c r="BP1116" s="78"/>
      <c r="BQ1116" s="78"/>
      <c r="BR1116" s="78"/>
      <c r="BS1116" s="78"/>
      <c r="BT1116" s="78"/>
      <c r="BU1116" s="78"/>
      <c r="BV1116" s="78"/>
      <c r="BW1116" s="78"/>
      <c r="BX1116" s="78"/>
      <c r="BY1116" s="78"/>
      <c r="BZ1116" s="78"/>
    </row>
    <row r="1117" spans="1:78" s="67" customFormat="1" ht="19.5" customHeight="1" thickBot="1">
      <c r="A1117" s="443" t="s">
        <v>66</v>
      </c>
      <c r="B1117" s="444"/>
      <c r="C1117" s="104"/>
      <c r="D1117" s="86">
        <f>SUM(D1114:D1116)</f>
        <v>15421.11</v>
      </c>
      <c r="E1117" s="78"/>
      <c r="F1117" s="78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8"/>
      <c r="U1117" s="78"/>
      <c r="V1117" s="78"/>
      <c r="W1117" s="78"/>
      <c r="X1117" s="78"/>
      <c r="Y1117" s="78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  <c r="AX1117" s="78"/>
      <c r="AY1117" s="78"/>
      <c r="AZ1117" s="78"/>
      <c r="BA1117" s="78"/>
      <c r="BB1117" s="78"/>
      <c r="BC1117" s="78"/>
      <c r="BD1117" s="78"/>
      <c r="BE1117" s="78"/>
      <c r="BF1117" s="78"/>
      <c r="BG1117" s="78"/>
      <c r="BH1117" s="78"/>
      <c r="BI1117" s="78"/>
      <c r="BJ1117" s="78"/>
      <c r="BK1117" s="78"/>
      <c r="BL1117" s="78"/>
      <c r="BM1117" s="78"/>
      <c r="BN1117" s="78"/>
      <c r="BO1117" s="78"/>
      <c r="BP1117" s="78"/>
      <c r="BQ1117" s="78"/>
      <c r="BR1117" s="78"/>
      <c r="BS1117" s="78"/>
      <c r="BT1117" s="78"/>
      <c r="BU1117" s="78"/>
      <c r="BV1117" s="78"/>
      <c r="BW1117" s="78"/>
      <c r="BX1117" s="78"/>
      <c r="BY1117" s="78"/>
      <c r="BZ1117" s="78"/>
    </row>
    <row r="1118" spans="1:78" s="67" customFormat="1" ht="17.25" customHeight="1" thickBot="1">
      <c r="A1118" s="449" t="s">
        <v>422</v>
      </c>
      <c r="B1118" s="450"/>
      <c r="C1118" s="450"/>
      <c r="D1118" s="451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  <c r="U1118" s="78"/>
      <c r="V1118" s="78"/>
      <c r="W1118" s="78"/>
      <c r="X1118" s="78"/>
      <c r="Y1118" s="78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  <c r="AX1118" s="78"/>
      <c r="AY1118" s="78"/>
      <c r="AZ1118" s="78"/>
      <c r="BA1118" s="78"/>
      <c r="BB1118" s="78"/>
      <c r="BC1118" s="78"/>
      <c r="BD1118" s="78"/>
      <c r="BE1118" s="78"/>
      <c r="BF1118" s="78"/>
      <c r="BG1118" s="78"/>
      <c r="BH1118" s="78"/>
      <c r="BI1118" s="78"/>
      <c r="BJ1118" s="78"/>
      <c r="BK1118" s="78"/>
      <c r="BL1118" s="78"/>
      <c r="BM1118" s="78"/>
      <c r="BN1118" s="78"/>
      <c r="BO1118" s="78"/>
      <c r="BP1118" s="78"/>
      <c r="BQ1118" s="78"/>
      <c r="BR1118" s="78"/>
      <c r="BS1118" s="78"/>
      <c r="BT1118" s="78"/>
      <c r="BU1118" s="78"/>
      <c r="BV1118" s="78"/>
      <c r="BW1118" s="78"/>
      <c r="BX1118" s="78"/>
      <c r="BY1118" s="78"/>
      <c r="BZ1118" s="78"/>
    </row>
    <row r="1119" spans="1:78" s="67" customFormat="1" ht="12.75">
      <c r="A1119" s="200">
        <v>1</v>
      </c>
      <c r="B1119" s="173" t="s">
        <v>249</v>
      </c>
      <c r="C1119" s="190">
        <v>2015</v>
      </c>
      <c r="D1119" s="168">
        <v>1999</v>
      </c>
      <c r="E1119" s="78"/>
      <c r="F1119" s="78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  <c r="AX1119" s="78"/>
      <c r="AY1119" s="78"/>
      <c r="AZ1119" s="78"/>
      <c r="BA1119" s="78"/>
      <c r="BB1119" s="78"/>
      <c r="BC1119" s="78"/>
      <c r="BD1119" s="78"/>
      <c r="BE1119" s="78"/>
      <c r="BF1119" s="78"/>
      <c r="BG1119" s="78"/>
      <c r="BH1119" s="78"/>
      <c r="BI1119" s="78"/>
      <c r="BJ1119" s="78"/>
      <c r="BK1119" s="78"/>
      <c r="BL1119" s="78"/>
      <c r="BM1119" s="78"/>
      <c r="BN1119" s="78"/>
      <c r="BO1119" s="78"/>
      <c r="BP1119" s="78"/>
      <c r="BQ1119" s="78"/>
      <c r="BR1119" s="78"/>
      <c r="BS1119" s="78"/>
      <c r="BT1119" s="78"/>
      <c r="BU1119" s="78"/>
      <c r="BV1119" s="78"/>
      <c r="BW1119" s="78"/>
      <c r="BX1119" s="78"/>
      <c r="BY1119" s="78"/>
      <c r="BZ1119" s="78"/>
    </row>
    <row r="1120" spans="1:78" s="67" customFormat="1" ht="12.75">
      <c r="A1120" s="200">
        <v>2</v>
      </c>
      <c r="B1120" s="173" t="s">
        <v>249</v>
      </c>
      <c r="C1120" s="190">
        <v>2015</v>
      </c>
      <c r="D1120" s="168">
        <v>1999</v>
      </c>
      <c r="E1120" s="78"/>
      <c r="F1120" s="78"/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  <c r="AX1120" s="78"/>
      <c r="AY1120" s="78"/>
      <c r="AZ1120" s="78"/>
      <c r="BA1120" s="78"/>
      <c r="BB1120" s="78"/>
      <c r="BC1120" s="78"/>
      <c r="BD1120" s="78"/>
      <c r="BE1120" s="78"/>
      <c r="BF1120" s="78"/>
      <c r="BG1120" s="78"/>
      <c r="BH1120" s="78"/>
      <c r="BI1120" s="78"/>
      <c r="BJ1120" s="78"/>
      <c r="BK1120" s="78"/>
      <c r="BL1120" s="78"/>
      <c r="BM1120" s="78"/>
      <c r="BN1120" s="78"/>
      <c r="BO1120" s="78"/>
      <c r="BP1120" s="78"/>
      <c r="BQ1120" s="78"/>
      <c r="BR1120" s="78"/>
      <c r="BS1120" s="78"/>
      <c r="BT1120" s="78"/>
      <c r="BU1120" s="78"/>
      <c r="BV1120" s="78"/>
      <c r="BW1120" s="78"/>
      <c r="BX1120" s="78"/>
      <c r="BY1120" s="78"/>
      <c r="BZ1120" s="78"/>
    </row>
    <row r="1121" spans="1:78" s="67" customFormat="1" ht="12.75">
      <c r="A1121" s="200">
        <v>3</v>
      </c>
      <c r="B1121" s="173" t="s">
        <v>249</v>
      </c>
      <c r="C1121" s="190">
        <v>2015</v>
      </c>
      <c r="D1121" s="168">
        <v>1999</v>
      </c>
      <c r="E1121" s="78"/>
      <c r="F1121" s="78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  <c r="AY1121" s="78"/>
      <c r="AZ1121" s="78"/>
      <c r="BA1121" s="78"/>
      <c r="BB1121" s="78"/>
      <c r="BC1121" s="78"/>
      <c r="BD1121" s="78"/>
      <c r="BE1121" s="78"/>
      <c r="BF1121" s="78"/>
      <c r="BG1121" s="78"/>
      <c r="BH1121" s="78"/>
      <c r="BI1121" s="78"/>
      <c r="BJ1121" s="78"/>
      <c r="BK1121" s="78"/>
      <c r="BL1121" s="78"/>
      <c r="BM1121" s="78"/>
      <c r="BN1121" s="78"/>
      <c r="BO1121" s="78"/>
      <c r="BP1121" s="78"/>
      <c r="BQ1121" s="78"/>
      <c r="BR1121" s="78"/>
      <c r="BS1121" s="78"/>
      <c r="BT1121" s="78"/>
      <c r="BU1121" s="78"/>
      <c r="BV1121" s="78"/>
      <c r="BW1121" s="78"/>
      <c r="BX1121" s="78"/>
      <c r="BY1121" s="78"/>
      <c r="BZ1121" s="78"/>
    </row>
    <row r="1122" spans="1:78" s="67" customFormat="1" ht="12.75">
      <c r="A1122" s="200">
        <v>4</v>
      </c>
      <c r="B1122" s="173" t="s">
        <v>249</v>
      </c>
      <c r="C1122" s="190">
        <v>2015</v>
      </c>
      <c r="D1122" s="168">
        <v>1999</v>
      </c>
      <c r="E1122" s="78"/>
      <c r="F1122" s="78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  <c r="AY1122" s="78"/>
      <c r="AZ1122" s="78"/>
      <c r="BA1122" s="78"/>
      <c r="BB1122" s="78"/>
      <c r="BC1122" s="78"/>
      <c r="BD1122" s="78"/>
      <c r="BE1122" s="78"/>
      <c r="BF1122" s="78"/>
      <c r="BG1122" s="78"/>
      <c r="BH1122" s="78"/>
      <c r="BI1122" s="78"/>
      <c r="BJ1122" s="78"/>
      <c r="BK1122" s="78"/>
      <c r="BL1122" s="78"/>
      <c r="BM1122" s="78"/>
      <c r="BN1122" s="78"/>
      <c r="BO1122" s="78"/>
      <c r="BP1122" s="78"/>
      <c r="BQ1122" s="78"/>
      <c r="BR1122" s="78"/>
      <c r="BS1122" s="78"/>
      <c r="BT1122" s="78"/>
      <c r="BU1122" s="78"/>
      <c r="BV1122" s="78"/>
      <c r="BW1122" s="78"/>
      <c r="BX1122" s="78"/>
      <c r="BY1122" s="78"/>
      <c r="BZ1122" s="78"/>
    </row>
    <row r="1123" spans="1:78" s="67" customFormat="1" ht="12.75">
      <c r="A1123" s="200">
        <v>5</v>
      </c>
      <c r="B1123" s="173" t="s">
        <v>312</v>
      </c>
      <c r="C1123" s="190">
        <v>2016</v>
      </c>
      <c r="D1123" s="168">
        <v>845.01</v>
      </c>
      <c r="E1123" s="78"/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  <c r="AY1123" s="78"/>
      <c r="AZ1123" s="78"/>
      <c r="BA1123" s="78"/>
      <c r="BB1123" s="78"/>
      <c r="BC1123" s="78"/>
      <c r="BD1123" s="78"/>
      <c r="BE1123" s="78"/>
      <c r="BF1123" s="78"/>
      <c r="BG1123" s="78"/>
      <c r="BH1123" s="78"/>
      <c r="BI1123" s="78"/>
      <c r="BJ1123" s="78"/>
      <c r="BK1123" s="78"/>
      <c r="BL1123" s="78"/>
      <c r="BM1123" s="78"/>
      <c r="BN1123" s="78"/>
      <c r="BO1123" s="78"/>
      <c r="BP1123" s="78"/>
      <c r="BQ1123" s="78"/>
      <c r="BR1123" s="78"/>
      <c r="BS1123" s="78"/>
      <c r="BT1123" s="78"/>
      <c r="BU1123" s="78"/>
      <c r="BV1123" s="78"/>
      <c r="BW1123" s="78"/>
      <c r="BX1123" s="78"/>
      <c r="BY1123" s="78"/>
      <c r="BZ1123" s="78"/>
    </row>
    <row r="1124" spans="1:78" s="67" customFormat="1" ht="12.75">
      <c r="A1124" s="200">
        <v>6</v>
      </c>
      <c r="B1124" s="173" t="s">
        <v>312</v>
      </c>
      <c r="C1124" s="190">
        <v>2016</v>
      </c>
      <c r="D1124" s="168">
        <v>845.01</v>
      </c>
      <c r="E1124" s="78"/>
      <c r="F1124" s="78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  <c r="AY1124" s="78"/>
      <c r="AZ1124" s="78"/>
      <c r="BA1124" s="78"/>
      <c r="BB1124" s="78"/>
      <c r="BC1124" s="78"/>
      <c r="BD1124" s="78"/>
      <c r="BE1124" s="78"/>
      <c r="BF1124" s="78"/>
      <c r="BG1124" s="78"/>
      <c r="BH1124" s="78"/>
      <c r="BI1124" s="78"/>
      <c r="BJ1124" s="78"/>
      <c r="BK1124" s="78"/>
      <c r="BL1124" s="78"/>
      <c r="BM1124" s="78"/>
      <c r="BN1124" s="78"/>
      <c r="BO1124" s="78"/>
      <c r="BP1124" s="78"/>
      <c r="BQ1124" s="78"/>
      <c r="BR1124" s="78"/>
      <c r="BS1124" s="78"/>
      <c r="BT1124" s="78"/>
      <c r="BU1124" s="78"/>
      <c r="BV1124" s="78"/>
      <c r="BW1124" s="78"/>
      <c r="BX1124" s="78"/>
      <c r="BY1124" s="78"/>
      <c r="BZ1124" s="78"/>
    </row>
    <row r="1125" spans="1:78" s="67" customFormat="1" ht="12.75">
      <c r="A1125" s="200">
        <v>7</v>
      </c>
      <c r="B1125" s="173" t="s">
        <v>428</v>
      </c>
      <c r="C1125" s="190">
        <v>2016</v>
      </c>
      <c r="D1125" s="168">
        <v>554.99</v>
      </c>
      <c r="E1125" s="78"/>
      <c r="F1125" s="78"/>
      <c r="G1125" s="78"/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  <c r="AY1125" s="78"/>
      <c r="AZ1125" s="78"/>
      <c r="BA1125" s="78"/>
      <c r="BB1125" s="78"/>
      <c r="BC1125" s="78"/>
      <c r="BD1125" s="78"/>
      <c r="BE1125" s="78"/>
      <c r="BF1125" s="78"/>
      <c r="BG1125" s="78"/>
      <c r="BH1125" s="78"/>
      <c r="BI1125" s="78"/>
      <c r="BJ1125" s="78"/>
      <c r="BK1125" s="78"/>
      <c r="BL1125" s="78"/>
      <c r="BM1125" s="78"/>
      <c r="BN1125" s="78"/>
      <c r="BO1125" s="78"/>
      <c r="BP1125" s="78"/>
      <c r="BQ1125" s="78"/>
      <c r="BR1125" s="78"/>
      <c r="BS1125" s="78"/>
      <c r="BT1125" s="78"/>
      <c r="BU1125" s="78"/>
      <c r="BV1125" s="78"/>
      <c r="BW1125" s="78"/>
      <c r="BX1125" s="78"/>
      <c r="BY1125" s="78"/>
      <c r="BZ1125" s="78"/>
    </row>
    <row r="1126" spans="1:78" s="67" customFormat="1" ht="12.75">
      <c r="A1126" s="200">
        <v>8</v>
      </c>
      <c r="B1126" s="173" t="s">
        <v>428</v>
      </c>
      <c r="C1126" s="190">
        <v>2016</v>
      </c>
      <c r="D1126" s="168">
        <v>554.99</v>
      </c>
      <c r="E1126" s="78"/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  <c r="AB1126" s="78"/>
      <c r="AC1126" s="78"/>
      <c r="AD1126" s="78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  <c r="AY1126" s="78"/>
      <c r="AZ1126" s="78"/>
      <c r="BA1126" s="78"/>
      <c r="BB1126" s="78"/>
      <c r="BC1126" s="78"/>
      <c r="BD1126" s="78"/>
      <c r="BE1126" s="78"/>
      <c r="BF1126" s="78"/>
      <c r="BG1126" s="78"/>
      <c r="BH1126" s="78"/>
      <c r="BI1126" s="78"/>
      <c r="BJ1126" s="78"/>
      <c r="BK1126" s="78"/>
      <c r="BL1126" s="78"/>
      <c r="BM1126" s="78"/>
      <c r="BN1126" s="78"/>
      <c r="BO1126" s="78"/>
      <c r="BP1126" s="78"/>
      <c r="BQ1126" s="78"/>
      <c r="BR1126" s="78"/>
      <c r="BS1126" s="78"/>
      <c r="BT1126" s="78"/>
      <c r="BU1126" s="78"/>
      <c r="BV1126" s="78"/>
      <c r="BW1126" s="78"/>
      <c r="BX1126" s="78"/>
      <c r="BY1126" s="78"/>
      <c r="BZ1126" s="78"/>
    </row>
    <row r="1127" spans="1:78" s="67" customFormat="1" ht="12.75">
      <c r="A1127" s="200">
        <v>9</v>
      </c>
      <c r="B1127" s="173" t="s">
        <v>316</v>
      </c>
      <c r="C1127" s="190">
        <v>2016</v>
      </c>
      <c r="D1127" s="168">
        <v>398</v>
      </c>
      <c r="E1127" s="78"/>
      <c r="F1127" s="78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  <c r="AB1127" s="78"/>
      <c r="AC1127" s="78"/>
      <c r="AD1127" s="78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  <c r="AY1127" s="78"/>
      <c r="AZ1127" s="78"/>
      <c r="BA1127" s="78"/>
      <c r="BB1127" s="78"/>
      <c r="BC1127" s="78"/>
      <c r="BD1127" s="78"/>
      <c r="BE1127" s="78"/>
      <c r="BF1127" s="78"/>
      <c r="BG1127" s="78"/>
      <c r="BH1127" s="78"/>
      <c r="BI1127" s="78"/>
      <c r="BJ1127" s="78"/>
      <c r="BK1127" s="78"/>
      <c r="BL1127" s="78"/>
      <c r="BM1127" s="78"/>
      <c r="BN1127" s="78"/>
      <c r="BO1127" s="78"/>
      <c r="BP1127" s="78"/>
      <c r="BQ1127" s="78"/>
      <c r="BR1127" s="78"/>
      <c r="BS1127" s="78"/>
      <c r="BT1127" s="78"/>
      <c r="BU1127" s="78"/>
      <c r="BV1127" s="78"/>
      <c r="BW1127" s="78"/>
      <c r="BX1127" s="78"/>
      <c r="BY1127" s="78"/>
      <c r="BZ1127" s="78"/>
    </row>
    <row r="1128" spans="1:78" s="67" customFormat="1" ht="12.75">
      <c r="A1128" s="200">
        <v>10</v>
      </c>
      <c r="B1128" s="173" t="s">
        <v>316</v>
      </c>
      <c r="C1128" s="190">
        <v>2016</v>
      </c>
      <c r="D1128" s="168">
        <v>398</v>
      </c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  <c r="AY1128" s="78"/>
      <c r="AZ1128" s="78"/>
      <c r="BA1128" s="78"/>
      <c r="BB1128" s="78"/>
      <c r="BC1128" s="78"/>
      <c r="BD1128" s="78"/>
      <c r="BE1128" s="78"/>
      <c r="BF1128" s="78"/>
      <c r="BG1128" s="78"/>
      <c r="BH1128" s="78"/>
      <c r="BI1128" s="78"/>
      <c r="BJ1128" s="78"/>
      <c r="BK1128" s="78"/>
      <c r="BL1128" s="78"/>
      <c r="BM1128" s="78"/>
      <c r="BN1128" s="78"/>
      <c r="BO1128" s="78"/>
      <c r="BP1128" s="78"/>
      <c r="BQ1128" s="78"/>
      <c r="BR1128" s="78"/>
      <c r="BS1128" s="78"/>
      <c r="BT1128" s="78"/>
      <c r="BU1128" s="78"/>
      <c r="BV1128" s="78"/>
      <c r="BW1128" s="78"/>
      <c r="BX1128" s="78"/>
      <c r="BY1128" s="78"/>
      <c r="BZ1128" s="78"/>
    </row>
    <row r="1129" spans="1:78" s="67" customFormat="1" ht="12.75">
      <c r="A1129" s="200">
        <v>11</v>
      </c>
      <c r="B1129" s="173" t="s">
        <v>316</v>
      </c>
      <c r="C1129" s="190">
        <v>2016</v>
      </c>
      <c r="D1129" s="168">
        <v>398</v>
      </c>
      <c r="E1129" s="78"/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  <c r="AY1129" s="78"/>
      <c r="AZ1129" s="78"/>
      <c r="BA1129" s="78"/>
      <c r="BB1129" s="78"/>
      <c r="BC1129" s="78"/>
      <c r="BD1129" s="78"/>
      <c r="BE1129" s="78"/>
      <c r="BF1129" s="78"/>
      <c r="BG1129" s="78"/>
      <c r="BH1129" s="78"/>
      <c r="BI1129" s="78"/>
      <c r="BJ1129" s="78"/>
      <c r="BK1129" s="78"/>
      <c r="BL1129" s="78"/>
      <c r="BM1129" s="78"/>
      <c r="BN1129" s="78"/>
      <c r="BO1129" s="78"/>
      <c r="BP1129" s="78"/>
      <c r="BQ1129" s="78"/>
      <c r="BR1129" s="78"/>
      <c r="BS1129" s="78"/>
      <c r="BT1129" s="78"/>
      <c r="BU1129" s="78"/>
      <c r="BV1129" s="78"/>
      <c r="BW1129" s="78"/>
      <c r="BX1129" s="78"/>
      <c r="BY1129" s="78"/>
      <c r="BZ1129" s="78"/>
    </row>
    <row r="1130" spans="1:78" s="67" customFormat="1" ht="12.75">
      <c r="A1130" s="200">
        <v>12</v>
      </c>
      <c r="B1130" s="173" t="s">
        <v>316</v>
      </c>
      <c r="C1130" s="190">
        <v>2016</v>
      </c>
      <c r="D1130" s="168">
        <v>398</v>
      </c>
      <c r="E1130" s="78"/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  <c r="BK1130" s="78"/>
      <c r="BL1130" s="78"/>
      <c r="BM1130" s="78"/>
      <c r="BN1130" s="78"/>
      <c r="BO1130" s="78"/>
      <c r="BP1130" s="78"/>
      <c r="BQ1130" s="78"/>
      <c r="BR1130" s="78"/>
      <c r="BS1130" s="78"/>
      <c r="BT1130" s="78"/>
      <c r="BU1130" s="78"/>
      <c r="BV1130" s="78"/>
      <c r="BW1130" s="78"/>
      <c r="BX1130" s="78"/>
      <c r="BY1130" s="78"/>
      <c r="BZ1130" s="78"/>
    </row>
    <row r="1131" spans="1:78" s="67" customFormat="1" ht="12.75">
      <c r="A1131" s="200">
        <v>13</v>
      </c>
      <c r="B1131" s="173" t="s">
        <v>316</v>
      </c>
      <c r="C1131" s="190">
        <v>2016</v>
      </c>
      <c r="D1131" s="168">
        <v>398</v>
      </c>
      <c r="E1131" s="78"/>
      <c r="F1131" s="78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  <c r="AY1131" s="78"/>
      <c r="AZ1131" s="78"/>
      <c r="BA1131" s="78"/>
      <c r="BB1131" s="78"/>
      <c r="BC1131" s="78"/>
      <c r="BD1131" s="78"/>
      <c r="BE1131" s="78"/>
      <c r="BF1131" s="78"/>
      <c r="BG1131" s="78"/>
      <c r="BH1131" s="78"/>
      <c r="BI1131" s="78"/>
      <c r="BJ1131" s="78"/>
      <c r="BK1131" s="78"/>
      <c r="BL1131" s="78"/>
      <c r="BM1131" s="78"/>
      <c r="BN1131" s="78"/>
      <c r="BO1131" s="78"/>
      <c r="BP1131" s="78"/>
      <c r="BQ1131" s="78"/>
      <c r="BR1131" s="78"/>
      <c r="BS1131" s="78"/>
      <c r="BT1131" s="78"/>
      <c r="BU1131" s="78"/>
      <c r="BV1131" s="78"/>
      <c r="BW1131" s="78"/>
      <c r="BX1131" s="78"/>
      <c r="BY1131" s="78"/>
      <c r="BZ1131" s="78"/>
    </row>
    <row r="1132" spans="1:78" s="67" customFormat="1" ht="12.75">
      <c r="A1132" s="200">
        <v>14</v>
      </c>
      <c r="B1132" s="173" t="s">
        <v>429</v>
      </c>
      <c r="C1132" s="190">
        <v>2016</v>
      </c>
      <c r="D1132" s="168">
        <v>299</v>
      </c>
      <c r="E1132" s="78"/>
      <c r="F1132" s="78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  <c r="AY1132" s="78"/>
      <c r="AZ1132" s="78"/>
      <c r="BA1132" s="78"/>
      <c r="BB1132" s="78"/>
      <c r="BC1132" s="78"/>
      <c r="BD1132" s="78"/>
      <c r="BE1132" s="78"/>
      <c r="BF1132" s="78"/>
      <c r="BG1132" s="78"/>
      <c r="BH1132" s="78"/>
      <c r="BI1132" s="78"/>
      <c r="BJ1132" s="78"/>
      <c r="BK1132" s="78"/>
      <c r="BL1132" s="78"/>
      <c r="BM1132" s="78"/>
      <c r="BN1132" s="78"/>
      <c r="BO1132" s="78"/>
      <c r="BP1132" s="78"/>
      <c r="BQ1132" s="78"/>
      <c r="BR1132" s="78"/>
      <c r="BS1132" s="78"/>
      <c r="BT1132" s="78"/>
      <c r="BU1132" s="78"/>
      <c r="BV1132" s="78"/>
      <c r="BW1132" s="78"/>
      <c r="BX1132" s="78"/>
      <c r="BY1132" s="78"/>
      <c r="BZ1132" s="78"/>
    </row>
    <row r="1133" spans="1:78" s="67" customFormat="1" ht="12.75">
      <c r="A1133" s="200">
        <v>15</v>
      </c>
      <c r="B1133" s="173" t="s">
        <v>429</v>
      </c>
      <c r="C1133" s="190">
        <v>2016</v>
      </c>
      <c r="D1133" s="168">
        <v>299</v>
      </c>
      <c r="E1133" s="78"/>
      <c r="F1133" s="78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  <c r="AY1133" s="78"/>
      <c r="AZ1133" s="78"/>
      <c r="BA1133" s="78"/>
      <c r="BB1133" s="78"/>
      <c r="BC1133" s="78"/>
      <c r="BD1133" s="78"/>
      <c r="BE1133" s="78"/>
      <c r="BF1133" s="78"/>
      <c r="BG1133" s="78"/>
      <c r="BH1133" s="78"/>
      <c r="BI1133" s="78"/>
      <c r="BJ1133" s="78"/>
      <c r="BK1133" s="78"/>
      <c r="BL1133" s="78"/>
      <c r="BM1133" s="78"/>
      <c r="BN1133" s="78"/>
      <c r="BO1133" s="78"/>
      <c r="BP1133" s="78"/>
      <c r="BQ1133" s="78"/>
      <c r="BR1133" s="78"/>
      <c r="BS1133" s="78"/>
      <c r="BT1133" s="78"/>
      <c r="BU1133" s="78"/>
      <c r="BV1133" s="78"/>
      <c r="BW1133" s="78"/>
      <c r="BX1133" s="78"/>
      <c r="BY1133" s="78"/>
      <c r="BZ1133" s="78"/>
    </row>
    <row r="1134" spans="1:78" s="67" customFormat="1" ht="12.75">
      <c r="A1134" s="200">
        <v>16</v>
      </c>
      <c r="B1134" s="173" t="s">
        <v>429</v>
      </c>
      <c r="C1134" s="190">
        <v>2016</v>
      </c>
      <c r="D1134" s="168">
        <v>299</v>
      </c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  <c r="BK1134" s="78"/>
      <c r="BL1134" s="78"/>
      <c r="BM1134" s="78"/>
      <c r="BN1134" s="78"/>
      <c r="BO1134" s="78"/>
      <c r="BP1134" s="78"/>
      <c r="BQ1134" s="78"/>
      <c r="BR1134" s="78"/>
      <c r="BS1134" s="78"/>
      <c r="BT1134" s="78"/>
      <c r="BU1134" s="78"/>
      <c r="BV1134" s="78"/>
      <c r="BW1134" s="78"/>
      <c r="BX1134" s="78"/>
      <c r="BY1134" s="78"/>
      <c r="BZ1134" s="78"/>
    </row>
    <row r="1135" spans="1:78" s="67" customFormat="1" ht="12.75">
      <c r="A1135" s="200">
        <v>17</v>
      </c>
      <c r="B1135" s="173" t="s">
        <v>429</v>
      </c>
      <c r="C1135" s="190">
        <v>2016</v>
      </c>
      <c r="D1135" s="168">
        <v>299</v>
      </c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  <c r="AY1135" s="78"/>
      <c r="AZ1135" s="78"/>
      <c r="BA1135" s="78"/>
      <c r="BB1135" s="78"/>
      <c r="BC1135" s="78"/>
      <c r="BD1135" s="78"/>
      <c r="BE1135" s="78"/>
      <c r="BF1135" s="78"/>
      <c r="BG1135" s="78"/>
      <c r="BH1135" s="78"/>
      <c r="BI1135" s="78"/>
      <c r="BJ1135" s="78"/>
      <c r="BK1135" s="78"/>
      <c r="BL1135" s="78"/>
      <c r="BM1135" s="78"/>
      <c r="BN1135" s="78"/>
      <c r="BO1135" s="78"/>
      <c r="BP1135" s="78"/>
      <c r="BQ1135" s="78"/>
      <c r="BR1135" s="78"/>
      <c r="BS1135" s="78"/>
      <c r="BT1135" s="78"/>
      <c r="BU1135" s="78"/>
      <c r="BV1135" s="78"/>
      <c r="BW1135" s="78"/>
      <c r="BX1135" s="78"/>
      <c r="BY1135" s="78"/>
      <c r="BZ1135" s="78"/>
    </row>
    <row r="1136" spans="1:78" s="67" customFormat="1" ht="12.75">
      <c r="A1136" s="200">
        <v>18</v>
      </c>
      <c r="B1136" s="173" t="s">
        <v>429</v>
      </c>
      <c r="C1136" s="190">
        <v>2016</v>
      </c>
      <c r="D1136" s="168">
        <v>299</v>
      </c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  <c r="AY1136" s="78"/>
      <c r="AZ1136" s="78"/>
      <c r="BA1136" s="78"/>
      <c r="BB1136" s="78"/>
      <c r="BC1136" s="78"/>
      <c r="BD1136" s="78"/>
      <c r="BE1136" s="78"/>
      <c r="BF1136" s="78"/>
      <c r="BG1136" s="78"/>
      <c r="BH1136" s="78"/>
      <c r="BI1136" s="78"/>
      <c r="BJ1136" s="78"/>
      <c r="BK1136" s="78"/>
      <c r="BL1136" s="78"/>
      <c r="BM1136" s="78"/>
      <c r="BN1136" s="78"/>
      <c r="BO1136" s="78"/>
      <c r="BP1136" s="78"/>
      <c r="BQ1136" s="78"/>
      <c r="BR1136" s="78"/>
      <c r="BS1136" s="78"/>
      <c r="BT1136" s="78"/>
      <c r="BU1136" s="78"/>
      <c r="BV1136" s="78"/>
      <c r="BW1136" s="78"/>
      <c r="BX1136" s="78"/>
      <c r="BY1136" s="78"/>
      <c r="BZ1136" s="78"/>
    </row>
    <row r="1137" spans="1:78" s="67" customFormat="1" ht="12.75">
      <c r="A1137" s="200">
        <v>19</v>
      </c>
      <c r="B1137" s="173" t="s">
        <v>315</v>
      </c>
      <c r="C1137" s="190">
        <v>2016</v>
      </c>
      <c r="D1137" s="168">
        <v>522</v>
      </c>
      <c r="E1137" s="78"/>
      <c r="F1137" s="78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  <c r="AY1137" s="78"/>
      <c r="AZ1137" s="78"/>
      <c r="BA1137" s="78"/>
      <c r="BB1137" s="78"/>
      <c r="BC1137" s="78"/>
      <c r="BD1137" s="78"/>
      <c r="BE1137" s="78"/>
      <c r="BF1137" s="78"/>
      <c r="BG1137" s="78"/>
      <c r="BH1137" s="78"/>
      <c r="BI1137" s="78"/>
      <c r="BJ1137" s="78"/>
      <c r="BK1137" s="78"/>
      <c r="BL1137" s="78"/>
      <c r="BM1137" s="78"/>
      <c r="BN1137" s="78"/>
      <c r="BO1137" s="78"/>
      <c r="BP1137" s="78"/>
      <c r="BQ1137" s="78"/>
      <c r="BR1137" s="78"/>
      <c r="BS1137" s="78"/>
      <c r="BT1137" s="78"/>
      <c r="BU1137" s="78"/>
      <c r="BV1137" s="78"/>
      <c r="BW1137" s="78"/>
      <c r="BX1137" s="78"/>
      <c r="BY1137" s="78"/>
      <c r="BZ1137" s="78"/>
    </row>
    <row r="1138" spans="1:78" s="67" customFormat="1" ht="12.75">
      <c r="A1138" s="200">
        <v>20</v>
      </c>
      <c r="B1138" s="173" t="s">
        <v>430</v>
      </c>
      <c r="C1138" s="190">
        <v>2016</v>
      </c>
      <c r="D1138" s="168">
        <v>720</v>
      </c>
      <c r="E1138" s="78"/>
      <c r="F1138" s="78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  <c r="AY1138" s="78"/>
      <c r="AZ1138" s="78"/>
      <c r="BA1138" s="78"/>
      <c r="BB1138" s="78"/>
      <c r="BC1138" s="78"/>
      <c r="BD1138" s="78"/>
      <c r="BE1138" s="78"/>
      <c r="BF1138" s="78"/>
      <c r="BG1138" s="78"/>
      <c r="BH1138" s="78"/>
      <c r="BI1138" s="78"/>
      <c r="BJ1138" s="78"/>
      <c r="BK1138" s="78"/>
      <c r="BL1138" s="78"/>
      <c r="BM1138" s="78"/>
      <c r="BN1138" s="78"/>
      <c r="BO1138" s="78"/>
      <c r="BP1138" s="78"/>
      <c r="BQ1138" s="78"/>
      <c r="BR1138" s="78"/>
      <c r="BS1138" s="78"/>
      <c r="BT1138" s="78"/>
      <c r="BU1138" s="78"/>
      <c r="BV1138" s="78"/>
      <c r="BW1138" s="78"/>
      <c r="BX1138" s="78"/>
      <c r="BY1138" s="78"/>
      <c r="BZ1138" s="78"/>
    </row>
    <row r="1139" spans="1:78" s="67" customFormat="1" ht="12.75">
      <c r="A1139" s="200">
        <v>21</v>
      </c>
      <c r="B1139" s="173" t="s">
        <v>317</v>
      </c>
      <c r="C1139" s="190">
        <v>2016</v>
      </c>
      <c r="D1139" s="168">
        <v>1440</v>
      </c>
      <c r="E1139" s="78"/>
      <c r="F1139" s="78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  <c r="AY1139" s="78"/>
      <c r="AZ1139" s="78"/>
      <c r="BA1139" s="78"/>
      <c r="BB1139" s="78"/>
      <c r="BC1139" s="78"/>
      <c r="BD1139" s="78"/>
      <c r="BE1139" s="78"/>
      <c r="BF1139" s="78"/>
      <c r="BG1139" s="78"/>
      <c r="BH1139" s="78"/>
      <c r="BI1139" s="78"/>
      <c r="BJ1139" s="78"/>
      <c r="BK1139" s="78"/>
      <c r="BL1139" s="78"/>
      <c r="BM1139" s="78"/>
      <c r="BN1139" s="78"/>
      <c r="BO1139" s="78"/>
      <c r="BP1139" s="78"/>
      <c r="BQ1139" s="78"/>
      <c r="BR1139" s="78"/>
      <c r="BS1139" s="78"/>
      <c r="BT1139" s="78"/>
      <c r="BU1139" s="78"/>
      <c r="BV1139" s="78"/>
      <c r="BW1139" s="78"/>
      <c r="BX1139" s="78"/>
      <c r="BY1139" s="78"/>
      <c r="BZ1139" s="78"/>
    </row>
    <row r="1140" spans="1:78" s="67" customFormat="1" ht="25.5">
      <c r="A1140" s="200">
        <v>22</v>
      </c>
      <c r="B1140" s="173" t="s">
        <v>431</v>
      </c>
      <c r="C1140" s="190">
        <v>2017</v>
      </c>
      <c r="D1140" s="168">
        <v>2468</v>
      </c>
      <c r="E1140" s="78"/>
      <c r="F1140" s="78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  <c r="AY1140" s="78"/>
      <c r="AZ1140" s="78"/>
      <c r="BA1140" s="78"/>
      <c r="BB1140" s="78"/>
      <c r="BC1140" s="78"/>
      <c r="BD1140" s="78"/>
      <c r="BE1140" s="78"/>
      <c r="BF1140" s="78"/>
      <c r="BG1140" s="78"/>
      <c r="BH1140" s="78"/>
      <c r="BI1140" s="78"/>
      <c r="BJ1140" s="78"/>
      <c r="BK1140" s="78"/>
      <c r="BL1140" s="78"/>
      <c r="BM1140" s="78"/>
      <c r="BN1140" s="78"/>
      <c r="BO1140" s="78"/>
      <c r="BP1140" s="78"/>
      <c r="BQ1140" s="78"/>
      <c r="BR1140" s="78"/>
      <c r="BS1140" s="78"/>
      <c r="BT1140" s="78"/>
      <c r="BU1140" s="78"/>
      <c r="BV1140" s="78"/>
      <c r="BW1140" s="78"/>
      <c r="BX1140" s="78"/>
      <c r="BY1140" s="78"/>
      <c r="BZ1140" s="78"/>
    </row>
    <row r="1141" spans="1:78" s="67" customFormat="1" ht="25.5">
      <c r="A1141" s="200">
        <v>23</v>
      </c>
      <c r="B1141" s="173" t="s">
        <v>431</v>
      </c>
      <c r="C1141" s="190">
        <v>2017</v>
      </c>
      <c r="D1141" s="168">
        <v>2468</v>
      </c>
      <c r="E1141" s="78"/>
      <c r="F1141" s="78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  <c r="AY1141" s="78"/>
      <c r="AZ1141" s="78"/>
      <c r="BA1141" s="78"/>
      <c r="BB1141" s="78"/>
      <c r="BC1141" s="78"/>
      <c r="BD1141" s="78"/>
      <c r="BE1141" s="78"/>
      <c r="BF1141" s="78"/>
      <c r="BG1141" s="78"/>
      <c r="BH1141" s="78"/>
      <c r="BI1141" s="78"/>
      <c r="BJ1141" s="78"/>
      <c r="BK1141" s="78"/>
      <c r="BL1141" s="78"/>
      <c r="BM1141" s="78"/>
      <c r="BN1141" s="78"/>
      <c r="BO1141" s="78"/>
      <c r="BP1141" s="78"/>
      <c r="BQ1141" s="78"/>
      <c r="BR1141" s="78"/>
      <c r="BS1141" s="78"/>
      <c r="BT1141" s="78"/>
      <c r="BU1141" s="78"/>
      <c r="BV1141" s="78"/>
      <c r="BW1141" s="78"/>
      <c r="BX1141" s="78"/>
      <c r="BY1141" s="78"/>
      <c r="BZ1141" s="78"/>
    </row>
    <row r="1142" spans="1:78" s="67" customFormat="1" ht="25.5">
      <c r="A1142" s="200">
        <v>24</v>
      </c>
      <c r="B1142" s="173" t="s">
        <v>431</v>
      </c>
      <c r="C1142" s="190">
        <v>2017</v>
      </c>
      <c r="D1142" s="168">
        <v>2468</v>
      </c>
      <c r="E1142" s="78"/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  <c r="AY1142" s="78"/>
      <c r="AZ1142" s="78"/>
      <c r="BA1142" s="78"/>
      <c r="BB1142" s="78"/>
      <c r="BC1142" s="78"/>
      <c r="BD1142" s="78"/>
      <c r="BE1142" s="78"/>
      <c r="BF1142" s="78"/>
      <c r="BG1142" s="78"/>
      <c r="BH1142" s="78"/>
      <c r="BI1142" s="78"/>
      <c r="BJ1142" s="78"/>
      <c r="BK1142" s="78"/>
      <c r="BL1142" s="78"/>
      <c r="BM1142" s="78"/>
      <c r="BN1142" s="78"/>
      <c r="BO1142" s="78"/>
      <c r="BP1142" s="78"/>
      <c r="BQ1142" s="78"/>
      <c r="BR1142" s="78"/>
      <c r="BS1142" s="78"/>
      <c r="BT1142" s="78"/>
      <c r="BU1142" s="78"/>
      <c r="BV1142" s="78"/>
      <c r="BW1142" s="78"/>
      <c r="BX1142" s="78"/>
      <c r="BY1142" s="78"/>
      <c r="BZ1142" s="78"/>
    </row>
    <row r="1143" spans="1:78" s="67" customFormat="1" ht="25.5">
      <c r="A1143" s="200">
        <v>25</v>
      </c>
      <c r="B1143" s="173" t="s">
        <v>431</v>
      </c>
      <c r="C1143" s="190">
        <v>2017</v>
      </c>
      <c r="D1143" s="168">
        <v>2468</v>
      </c>
      <c r="E1143" s="78"/>
      <c r="F1143" s="78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  <c r="AY1143" s="78"/>
      <c r="AZ1143" s="78"/>
      <c r="BA1143" s="78"/>
      <c r="BB1143" s="78"/>
      <c r="BC1143" s="78"/>
      <c r="BD1143" s="78"/>
      <c r="BE1143" s="78"/>
      <c r="BF1143" s="78"/>
      <c r="BG1143" s="78"/>
      <c r="BH1143" s="78"/>
      <c r="BI1143" s="78"/>
      <c r="BJ1143" s="78"/>
      <c r="BK1143" s="78"/>
      <c r="BL1143" s="78"/>
      <c r="BM1143" s="78"/>
      <c r="BN1143" s="78"/>
      <c r="BO1143" s="78"/>
      <c r="BP1143" s="78"/>
      <c r="BQ1143" s="78"/>
      <c r="BR1143" s="78"/>
      <c r="BS1143" s="78"/>
      <c r="BT1143" s="78"/>
      <c r="BU1143" s="78"/>
      <c r="BV1143" s="78"/>
      <c r="BW1143" s="78"/>
      <c r="BX1143" s="78"/>
      <c r="BY1143" s="78"/>
      <c r="BZ1143" s="78"/>
    </row>
    <row r="1144" spans="1:78" s="67" customFormat="1" ht="25.5">
      <c r="A1144" s="200">
        <v>26</v>
      </c>
      <c r="B1144" s="173" t="s">
        <v>431</v>
      </c>
      <c r="C1144" s="190">
        <v>2017</v>
      </c>
      <c r="D1144" s="168">
        <v>2468</v>
      </c>
      <c r="E1144" s="78"/>
      <c r="F1144" s="78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  <c r="AY1144" s="78"/>
      <c r="AZ1144" s="78"/>
      <c r="BA1144" s="78"/>
      <c r="BB1144" s="78"/>
      <c r="BC1144" s="78"/>
      <c r="BD1144" s="78"/>
      <c r="BE1144" s="78"/>
      <c r="BF1144" s="78"/>
      <c r="BG1144" s="78"/>
      <c r="BH1144" s="78"/>
      <c r="BI1144" s="78"/>
      <c r="BJ1144" s="78"/>
      <c r="BK1144" s="78"/>
      <c r="BL1144" s="78"/>
      <c r="BM1144" s="78"/>
      <c r="BN1144" s="78"/>
      <c r="BO1144" s="78"/>
      <c r="BP1144" s="78"/>
      <c r="BQ1144" s="78"/>
      <c r="BR1144" s="78"/>
      <c r="BS1144" s="78"/>
      <c r="BT1144" s="78"/>
      <c r="BU1144" s="78"/>
      <c r="BV1144" s="78"/>
      <c r="BW1144" s="78"/>
      <c r="BX1144" s="78"/>
      <c r="BY1144" s="78"/>
      <c r="BZ1144" s="78"/>
    </row>
    <row r="1145" spans="1:78" s="67" customFormat="1" ht="25.5">
      <c r="A1145" s="200">
        <v>27</v>
      </c>
      <c r="B1145" s="173" t="s">
        <v>431</v>
      </c>
      <c r="C1145" s="190">
        <v>2017</v>
      </c>
      <c r="D1145" s="168">
        <v>2468</v>
      </c>
      <c r="E1145" s="78"/>
      <c r="F1145" s="78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  <c r="AY1145" s="78"/>
      <c r="AZ1145" s="78"/>
      <c r="BA1145" s="78"/>
      <c r="BB1145" s="78"/>
      <c r="BC1145" s="78"/>
      <c r="BD1145" s="78"/>
      <c r="BE1145" s="78"/>
      <c r="BF1145" s="78"/>
      <c r="BG1145" s="78"/>
      <c r="BH1145" s="78"/>
      <c r="BI1145" s="78"/>
      <c r="BJ1145" s="78"/>
      <c r="BK1145" s="78"/>
      <c r="BL1145" s="78"/>
      <c r="BM1145" s="78"/>
      <c r="BN1145" s="78"/>
      <c r="BO1145" s="78"/>
      <c r="BP1145" s="78"/>
      <c r="BQ1145" s="78"/>
      <c r="BR1145" s="78"/>
      <c r="BS1145" s="78"/>
      <c r="BT1145" s="78"/>
      <c r="BU1145" s="78"/>
      <c r="BV1145" s="78"/>
      <c r="BW1145" s="78"/>
      <c r="BX1145" s="78"/>
      <c r="BY1145" s="78"/>
      <c r="BZ1145" s="78"/>
    </row>
    <row r="1146" spans="1:78" s="67" customFormat="1" ht="25.5">
      <c r="A1146" s="200">
        <v>28</v>
      </c>
      <c r="B1146" s="173" t="s">
        <v>431</v>
      </c>
      <c r="C1146" s="190">
        <v>2017</v>
      </c>
      <c r="D1146" s="168">
        <v>2468</v>
      </c>
      <c r="E1146" s="78"/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  <c r="AY1146" s="78"/>
      <c r="AZ1146" s="78"/>
      <c r="BA1146" s="78"/>
      <c r="BB1146" s="78"/>
      <c r="BC1146" s="78"/>
      <c r="BD1146" s="78"/>
      <c r="BE1146" s="78"/>
      <c r="BF1146" s="78"/>
      <c r="BG1146" s="78"/>
      <c r="BH1146" s="78"/>
      <c r="BI1146" s="78"/>
      <c r="BJ1146" s="78"/>
      <c r="BK1146" s="78"/>
      <c r="BL1146" s="78"/>
      <c r="BM1146" s="78"/>
      <c r="BN1146" s="78"/>
      <c r="BO1146" s="78"/>
      <c r="BP1146" s="78"/>
      <c r="BQ1146" s="78"/>
      <c r="BR1146" s="78"/>
      <c r="BS1146" s="78"/>
      <c r="BT1146" s="78"/>
      <c r="BU1146" s="78"/>
      <c r="BV1146" s="78"/>
      <c r="BW1146" s="78"/>
      <c r="BX1146" s="78"/>
      <c r="BY1146" s="78"/>
      <c r="BZ1146" s="78"/>
    </row>
    <row r="1147" spans="1:78" s="67" customFormat="1" ht="25.5">
      <c r="A1147" s="200">
        <v>29</v>
      </c>
      <c r="B1147" s="173" t="s">
        <v>431</v>
      </c>
      <c r="C1147" s="190">
        <v>2017</v>
      </c>
      <c r="D1147" s="168">
        <v>2468</v>
      </c>
      <c r="E1147" s="78"/>
      <c r="F1147" s="78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  <c r="AY1147" s="78"/>
      <c r="AZ1147" s="78"/>
      <c r="BA1147" s="78"/>
      <c r="BB1147" s="78"/>
      <c r="BC1147" s="78"/>
      <c r="BD1147" s="78"/>
      <c r="BE1147" s="78"/>
      <c r="BF1147" s="78"/>
      <c r="BG1147" s="78"/>
      <c r="BH1147" s="78"/>
      <c r="BI1147" s="78"/>
      <c r="BJ1147" s="78"/>
      <c r="BK1147" s="78"/>
      <c r="BL1147" s="78"/>
      <c r="BM1147" s="78"/>
      <c r="BN1147" s="78"/>
      <c r="BO1147" s="78"/>
      <c r="BP1147" s="78"/>
      <c r="BQ1147" s="78"/>
      <c r="BR1147" s="78"/>
      <c r="BS1147" s="78"/>
      <c r="BT1147" s="78"/>
      <c r="BU1147" s="78"/>
      <c r="BV1147" s="78"/>
      <c r="BW1147" s="78"/>
      <c r="BX1147" s="78"/>
      <c r="BY1147" s="78"/>
      <c r="BZ1147" s="78"/>
    </row>
    <row r="1148" spans="1:78" s="67" customFormat="1" ht="25.5">
      <c r="A1148" s="200">
        <v>30</v>
      </c>
      <c r="B1148" s="173" t="s">
        <v>431</v>
      </c>
      <c r="C1148" s="190">
        <v>2017</v>
      </c>
      <c r="D1148" s="168">
        <v>2468</v>
      </c>
      <c r="E1148" s="78"/>
      <c r="F1148" s="78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  <c r="AY1148" s="78"/>
      <c r="AZ1148" s="78"/>
      <c r="BA1148" s="78"/>
      <c r="BB1148" s="78"/>
      <c r="BC1148" s="78"/>
      <c r="BD1148" s="78"/>
      <c r="BE1148" s="78"/>
      <c r="BF1148" s="78"/>
      <c r="BG1148" s="78"/>
      <c r="BH1148" s="78"/>
      <c r="BI1148" s="78"/>
      <c r="BJ1148" s="78"/>
      <c r="BK1148" s="78"/>
      <c r="BL1148" s="78"/>
      <c r="BM1148" s="78"/>
      <c r="BN1148" s="78"/>
      <c r="BO1148" s="78"/>
      <c r="BP1148" s="78"/>
      <c r="BQ1148" s="78"/>
      <c r="BR1148" s="78"/>
      <c r="BS1148" s="78"/>
      <c r="BT1148" s="78"/>
      <c r="BU1148" s="78"/>
      <c r="BV1148" s="78"/>
      <c r="BW1148" s="78"/>
      <c r="BX1148" s="78"/>
      <c r="BY1148" s="78"/>
      <c r="BZ1148" s="78"/>
    </row>
    <row r="1149" spans="1:78" s="67" customFormat="1" ht="25.5">
      <c r="A1149" s="200">
        <v>31</v>
      </c>
      <c r="B1149" s="173" t="s">
        <v>431</v>
      </c>
      <c r="C1149" s="190">
        <v>2017</v>
      </c>
      <c r="D1149" s="168">
        <v>2468</v>
      </c>
      <c r="E1149" s="78"/>
      <c r="F1149" s="78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  <c r="AY1149" s="78"/>
      <c r="AZ1149" s="78"/>
      <c r="BA1149" s="78"/>
      <c r="BB1149" s="78"/>
      <c r="BC1149" s="78"/>
      <c r="BD1149" s="78"/>
      <c r="BE1149" s="78"/>
      <c r="BF1149" s="78"/>
      <c r="BG1149" s="78"/>
      <c r="BH1149" s="78"/>
      <c r="BI1149" s="78"/>
      <c r="BJ1149" s="78"/>
      <c r="BK1149" s="78"/>
      <c r="BL1149" s="78"/>
      <c r="BM1149" s="78"/>
      <c r="BN1149" s="78"/>
      <c r="BO1149" s="78"/>
      <c r="BP1149" s="78"/>
      <c r="BQ1149" s="78"/>
      <c r="BR1149" s="78"/>
      <c r="BS1149" s="78"/>
      <c r="BT1149" s="78"/>
      <c r="BU1149" s="78"/>
      <c r="BV1149" s="78"/>
      <c r="BW1149" s="78"/>
      <c r="BX1149" s="78"/>
      <c r="BY1149" s="78"/>
      <c r="BZ1149" s="78"/>
    </row>
    <row r="1150" spans="1:78" s="67" customFormat="1" ht="12.75">
      <c r="A1150" s="200">
        <v>32</v>
      </c>
      <c r="B1150" s="173" t="s">
        <v>432</v>
      </c>
      <c r="C1150" s="190">
        <v>2017</v>
      </c>
      <c r="D1150" s="168">
        <v>598</v>
      </c>
      <c r="E1150" s="78"/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  <c r="AY1150" s="78"/>
      <c r="AZ1150" s="78"/>
      <c r="BA1150" s="78"/>
      <c r="BB1150" s="78"/>
      <c r="BC1150" s="78"/>
      <c r="BD1150" s="78"/>
      <c r="BE1150" s="78"/>
      <c r="BF1150" s="78"/>
      <c r="BG1150" s="78"/>
      <c r="BH1150" s="78"/>
      <c r="BI1150" s="78"/>
      <c r="BJ1150" s="78"/>
      <c r="BK1150" s="78"/>
      <c r="BL1150" s="78"/>
      <c r="BM1150" s="78"/>
      <c r="BN1150" s="78"/>
      <c r="BO1150" s="78"/>
      <c r="BP1150" s="78"/>
      <c r="BQ1150" s="78"/>
      <c r="BR1150" s="78"/>
      <c r="BS1150" s="78"/>
      <c r="BT1150" s="78"/>
      <c r="BU1150" s="78"/>
      <c r="BV1150" s="78"/>
      <c r="BW1150" s="78"/>
      <c r="BX1150" s="78"/>
      <c r="BY1150" s="78"/>
      <c r="BZ1150" s="78"/>
    </row>
    <row r="1151" spans="1:78" s="67" customFormat="1" ht="12.75">
      <c r="A1151" s="200">
        <v>33</v>
      </c>
      <c r="B1151" s="173" t="s">
        <v>432</v>
      </c>
      <c r="C1151" s="190">
        <v>2017</v>
      </c>
      <c r="D1151" s="168">
        <v>598</v>
      </c>
      <c r="E1151" s="78"/>
      <c r="F1151" s="78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  <c r="AY1151" s="78"/>
      <c r="AZ1151" s="78"/>
      <c r="BA1151" s="78"/>
      <c r="BB1151" s="78"/>
      <c r="BC1151" s="78"/>
      <c r="BD1151" s="78"/>
      <c r="BE1151" s="78"/>
      <c r="BF1151" s="78"/>
      <c r="BG1151" s="78"/>
      <c r="BH1151" s="78"/>
      <c r="BI1151" s="78"/>
      <c r="BJ1151" s="78"/>
      <c r="BK1151" s="78"/>
      <c r="BL1151" s="78"/>
      <c r="BM1151" s="78"/>
      <c r="BN1151" s="78"/>
      <c r="BO1151" s="78"/>
      <c r="BP1151" s="78"/>
      <c r="BQ1151" s="78"/>
      <c r="BR1151" s="78"/>
      <c r="BS1151" s="78"/>
      <c r="BT1151" s="78"/>
      <c r="BU1151" s="78"/>
      <c r="BV1151" s="78"/>
      <c r="BW1151" s="78"/>
      <c r="BX1151" s="78"/>
      <c r="BY1151" s="78"/>
      <c r="BZ1151" s="78"/>
    </row>
    <row r="1152" spans="1:78" s="67" customFormat="1" ht="12.75">
      <c r="A1152" s="200">
        <v>34</v>
      </c>
      <c r="B1152" s="173" t="s">
        <v>432</v>
      </c>
      <c r="C1152" s="190">
        <v>2017</v>
      </c>
      <c r="D1152" s="168">
        <v>598</v>
      </c>
      <c r="E1152" s="78"/>
      <c r="F1152" s="78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  <c r="AY1152" s="78"/>
      <c r="AZ1152" s="78"/>
      <c r="BA1152" s="78"/>
      <c r="BB1152" s="78"/>
      <c r="BC1152" s="78"/>
      <c r="BD1152" s="78"/>
      <c r="BE1152" s="78"/>
      <c r="BF1152" s="78"/>
      <c r="BG1152" s="78"/>
      <c r="BH1152" s="78"/>
      <c r="BI1152" s="78"/>
      <c r="BJ1152" s="78"/>
      <c r="BK1152" s="78"/>
      <c r="BL1152" s="78"/>
      <c r="BM1152" s="78"/>
      <c r="BN1152" s="78"/>
      <c r="BO1152" s="78"/>
      <c r="BP1152" s="78"/>
      <c r="BQ1152" s="78"/>
      <c r="BR1152" s="78"/>
      <c r="BS1152" s="78"/>
      <c r="BT1152" s="78"/>
      <c r="BU1152" s="78"/>
      <c r="BV1152" s="78"/>
      <c r="BW1152" s="78"/>
      <c r="BX1152" s="78"/>
      <c r="BY1152" s="78"/>
      <c r="BZ1152" s="78"/>
    </row>
    <row r="1153" spans="1:78" s="67" customFormat="1" ht="12.75">
      <c r="A1153" s="200">
        <v>35</v>
      </c>
      <c r="B1153" s="173" t="s">
        <v>313</v>
      </c>
      <c r="C1153" s="190">
        <v>2017</v>
      </c>
      <c r="D1153" s="168">
        <v>479</v>
      </c>
      <c r="E1153" s="78"/>
      <c r="F1153" s="78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  <c r="AY1153" s="78"/>
      <c r="AZ1153" s="78"/>
      <c r="BA1153" s="78"/>
      <c r="BB1153" s="78"/>
      <c r="BC1153" s="78"/>
      <c r="BD1153" s="78"/>
      <c r="BE1153" s="78"/>
      <c r="BF1153" s="78"/>
      <c r="BG1153" s="78"/>
      <c r="BH1153" s="78"/>
      <c r="BI1153" s="78"/>
      <c r="BJ1153" s="78"/>
      <c r="BK1153" s="78"/>
      <c r="BL1153" s="78"/>
      <c r="BM1153" s="78"/>
      <c r="BN1153" s="78"/>
      <c r="BO1153" s="78"/>
      <c r="BP1153" s="78"/>
      <c r="BQ1153" s="78"/>
      <c r="BR1153" s="78"/>
      <c r="BS1153" s="78"/>
      <c r="BT1153" s="78"/>
      <c r="BU1153" s="78"/>
      <c r="BV1153" s="78"/>
      <c r="BW1153" s="78"/>
      <c r="BX1153" s="78"/>
      <c r="BY1153" s="78"/>
      <c r="BZ1153" s="78"/>
    </row>
    <row r="1154" spans="1:78" s="67" customFormat="1" ht="12.75">
      <c r="A1154" s="200">
        <v>36</v>
      </c>
      <c r="B1154" s="173" t="s">
        <v>313</v>
      </c>
      <c r="C1154" s="190">
        <v>2017</v>
      </c>
      <c r="D1154" s="168">
        <v>479</v>
      </c>
      <c r="E1154" s="78"/>
      <c r="F1154" s="78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  <c r="AY1154" s="78"/>
      <c r="AZ1154" s="78"/>
      <c r="BA1154" s="78"/>
      <c r="BB1154" s="78"/>
      <c r="BC1154" s="78"/>
      <c r="BD1154" s="78"/>
      <c r="BE1154" s="78"/>
      <c r="BF1154" s="78"/>
      <c r="BG1154" s="78"/>
      <c r="BH1154" s="78"/>
      <c r="BI1154" s="78"/>
      <c r="BJ1154" s="78"/>
      <c r="BK1154" s="78"/>
      <c r="BL1154" s="78"/>
      <c r="BM1154" s="78"/>
      <c r="BN1154" s="78"/>
      <c r="BO1154" s="78"/>
      <c r="BP1154" s="78"/>
      <c r="BQ1154" s="78"/>
      <c r="BR1154" s="78"/>
      <c r="BS1154" s="78"/>
      <c r="BT1154" s="78"/>
      <c r="BU1154" s="78"/>
      <c r="BV1154" s="78"/>
      <c r="BW1154" s="78"/>
      <c r="BX1154" s="78"/>
      <c r="BY1154" s="78"/>
      <c r="BZ1154" s="78"/>
    </row>
    <row r="1155" spans="1:78" s="67" customFormat="1" ht="12.75">
      <c r="A1155" s="200">
        <v>37</v>
      </c>
      <c r="B1155" s="173" t="s">
        <v>433</v>
      </c>
      <c r="C1155" s="190">
        <v>2017</v>
      </c>
      <c r="D1155" s="168">
        <v>649</v>
      </c>
      <c r="E1155" s="78"/>
      <c r="F1155" s="78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  <c r="AY1155" s="78"/>
      <c r="AZ1155" s="78"/>
      <c r="BA1155" s="78"/>
      <c r="BB1155" s="78"/>
      <c r="BC1155" s="78"/>
      <c r="BD1155" s="78"/>
      <c r="BE1155" s="78"/>
      <c r="BF1155" s="78"/>
      <c r="BG1155" s="78"/>
      <c r="BH1155" s="78"/>
      <c r="BI1155" s="78"/>
      <c r="BJ1155" s="78"/>
      <c r="BK1155" s="78"/>
      <c r="BL1155" s="78"/>
      <c r="BM1155" s="78"/>
      <c r="BN1155" s="78"/>
      <c r="BO1155" s="78"/>
      <c r="BP1155" s="78"/>
      <c r="BQ1155" s="78"/>
      <c r="BR1155" s="78"/>
      <c r="BS1155" s="78"/>
      <c r="BT1155" s="78"/>
      <c r="BU1155" s="78"/>
      <c r="BV1155" s="78"/>
      <c r="BW1155" s="78"/>
      <c r="BX1155" s="78"/>
      <c r="BY1155" s="78"/>
      <c r="BZ1155" s="78"/>
    </row>
    <row r="1156" spans="1:78" s="67" customFormat="1" ht="12.75">
      <c r="A1156" s="200">
        <v>38</v>
      </c>
      <c r="B1156" s="173" t="s">
        <v>433</v>
      </c>
      <c r="C1156" s="190">
        <v>2017</v>
      </c>
      <c r="D1156" s="168">
        <v>649</v>
      </c>
      <c r="E1156" s="78"/>
      <c r="F1156" s="78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  <c r="AY1156" s="78"/>
      <c r="AZ1156" s="78"/>
      <c r="BA1156" s="78"/>
      <c r="BB1156" s="78"/>
      <c r="BC1156" s="78"/>
      <c r="BD1156" s="78"/>
      <c r="BE1156" s="78"/>
      <c r="BF1156" s="78"/>
      <c r="BG1156" s="78"/>
      <c r="BH1156" s="78"/>
      <c r="BI1156" s="78"/>
      <c r="BJ1156" s="78"/>
      <c r="BK1156" s="78"/>
      <c r="BL1156" s="78"/>
      <c r="BM1156" s="78"/>
      <c r="BN1156" s="78"/>
      <c r="BO1156" s="78"/>
      <c r="BP1156" s="78"/>
      <c r="BQ1156" s="78"/>
      <c r="BR1156" s="78"/>
      <c r="BS1156" s="78"/>
      <c r="BT1156" s="78"/>
      <c r="BU1156" s="78"/>
      <c r="BV1156" s="78"/>
      <c r="BW1156" s="78"/>
      <c r="BX1156" s="78"/>
      <c r="BY1156" s="78"/>
      <c r="BZ1156" s="78"/>
    </row>
    <row r="1157" spans="1:78" s="67" customFormat="1" ht="12.75">
      <c r="A1157" s="200">
        <v>39</v>
      </c>
      <c r="B1157" s="173" t="s">
        <v>433</v>
      </c>
      <c r="C1157" s="190">
        <v>2017</v>
      </c>
      <c r="D1157" s="168">
        <v>649</v>
      </c>
      <c r="E1157" s="78"/>
      <c r="F1157" s="78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  <c r="AY1157" s="78"/>
      <c r="AZ1157" s="78"/>
      <c r="BA1157" s="78"/>
      <c r="BB1157" s="78"/>
      <c r="BC1157" s="78"/>
      <c r="BD1157" s="78"/>
      <c r="BE1157" s="78"/>
      <c r="BF1157" s="78"/>
      <c r="BG1157" s="78"/>
      <c r="BH1157" s="78"/>
      <c r="BI1157" s="78"/>
      <c r="BJ1157" s="78"/>
      <c r="BK1157" s="78"/>
      <c r="BL1157" s="78"/>
      <c r="BM1157" s="78"/>
      <c r="BN1157" s="78"/>
      <c r="BO1157" s="78"/>
      <c r="BP1157" s="78"/>
      <c r="BQ1157" s="78"/>
      <c r="BR1157" s="78"/>
      <c r="BS1157" s="78"/>
      <c r="BT1157" s="78"/>
      <c r="BU1157" s="78"/>
      <c r="BV1157" s="78"/>
      <c r="BW1157" s="78"/>
      <c r="BX1157" s="78"/>
      <c r="BY1157" s="78"/>
      <c r="BZ1157" s="78"/>
    </row>
    <row r="1158" spans="1:78" s="67" customFormat="1" ht="12.75">
      <c r="A1158" s="200">
        <v>40</v>
      </c>
      <c r="B1158" s="173" t="s">
        <v>434</v>
      </c>
      <c r="C1158" s="190">
        <v>2017</v>
      </c>
      <c r="D1158" s="168">
        <v>559.99</v>
      </c>
      <c r="E1158" s="78"/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  <c r="AY1158" s="78"/>
      <c r="AZ1158" s="78"/>
      <c r="BA1158" s="78"/>
      <c r="BB1158" s="78"/>
      <c r="BC1158" s="78"/>
      <c r="BD1158" s="78"/>
      <c r="BE1158" s="78"/>
      <c r="BF1158" s="78"/>
      <c r="BG1158" s="78"/>
      <c r="BH1158" s="78"/>
      <c r="BI1158" s="78"/>
      <c r="BJ1158" s="78"/>
      <c r="BK1158" s="78"/>
      <c r="BL1158" s="78"/>
      <c r="BM1158" s="78"/>
      <c r="BN1158" s="78"/>
      <c r="BO1158" s="78"/>
      <c r="BP1158" s="78"/>
      <c r="BQ1158" s="78"/>
      <c r="BR1158" s="78"/>
      <c r="BS1158" s="78"/>
      <c r="BT1158" s="78"/>
      <c r="BU1158" s="78"/>
      <c r="BV1158" s="78"/>
      <c r="BW1158" s="78"/>
      <c r="BX1158" s="78"/>
      <c r="BY1158" s="78"/>
      <c r="BZ1158" s="78"/>
    </row>
    <row r="1159" spans="1:78" s="67" customFormat="1" ht="12.75">
      <c r="A1159" s="200">
        <v>41</v>
      </c>
      <c r="B1159" s="173" t="s">
        <v>434</v>
      </c>
      <c r="C1159" s="190">
        <v>2017</v>
      </c>
      <c r="D1159" s="168">
        <v>559.99</v>
      </c>
      <c r="E1159" s="78"/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  <c r="AY1159" s="78"/>
      <c r="AZ1159" s="78"/>
      <c r="BA1159" s="78"/>
      <c r="BB1159" s="78"/>
      <c r="BC1159" s="78"/>
      <c r="BD1159" s="78"/>
      <c r="BE1159" s="78"/>
      <c r="BF1159" s="78"/>
      <c r="BG1159" s="78"/>
      <c r="BH1159" s="78"/>
      <c r="BI1159" s="78"/>
      <c r="BJ1159" s="78"/>
      <c r="BK1159" s="78"/>
      <c r="BL1159" s="78"/>
      <c r="BM1159" s="78"/>
      <c r="BN1159" s="78"/>
      <c r="BO1159" s="78"/>
      <c r="BP1159" s="78"/>
      <c r="BQ1159" s="78"/>
      <c r="BR1159" s="78"/>
      <c r="BS1159" s="78"/>
      <c r="BT1159" s="78"/>
      <c r="BU1159" s="78"/>
      <c r="BV1159" s="78"/>
      <c r="BW1159" s="78"/>
      <c r="BX1159" s="78"/>
      <c r="BY1159" s="78"/>
      <c r="BZ1159" s="78"/>
    </row>
    <row r="1160" spans="1:78" s="67" customFormat="1" ht="12.75">
      <c r="A1160" s="200">
        <v>42</v>
      </c>
      <c r="B1160" s="173" t="s">
        <v>434</v>
      </c>
      <c r="C1160" s="190">
        <v>2017</v>
      </c>
      <c r="D1160" s="168">
        <v>559.99</v>
      </c>
      <c r="E1160" s="78"/>
      <c r="F1160" s="78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  <c r="AY1160" s="78"/>
      <c r="AZ1160" s="78"/>
      <c r="BA1160" s="78"/>
      <c r="BB1160" s="78"/>
      <c r="BC1160" s="78"/>
      <c r="BD1160" s="78"/>
      <c r="BE1160" s="78"/>
      <c r="BF1160" s="78"/>
      <c r="BG1160" s="78"/>
      <c r="BH1160" s="78"/>
      <c r="BI1160" s="78"/>
      <c r="BJ1160" s="78"/>
      <c r="BK1160" s="78"/>
      <c r="BL1160" s="78"/>
      <c r="BM1160" s="78"/>
      <c r="BN1160" s="78"/>
      <c r="BO1160" s="78"/>
      <c r="BP1160" s="78"/>
      <c r="BQ1160" s="78"/>
      <c r="BR1160" s="78"/>
      <c r="BS1160" s="78"/>
      <c r="BT1160" s="78"/>
      <c r="BU1160" s="78"/>
      <c r="BV1160" s="78"/>
      <c r="BW1160" s="78"/>
      <c r="BX1160" s="78"/>
      <c r="BY1160" s="78"/>
      <c r="BZ1160" s="78"/>
    </row>
    <row r="1161" spans="1:78" s="67" customFormat="1" ht="12.75">
      <c r="A1161" s="200">
        <v>43</v>
      </c>
      <c r="B1161" s="173" t="s">
        <v>434</v>
      </c>
      <c r="C1161" s="190">
        <v>2017</v>
      </c>
      <c r="D1161" s="168">
        <v>559.99</v>
      </c>
      <c r="E1161" s="78"/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  <c r="AY1161" s="78"/>
      <c r="AZ1161" s="78"/>
      <c r="BA1161" s="78"/>
      <c r="BB1161" s="78"/>
      <c r="BC1161" s="78"/>
      <c r="BD1161" s="78"/>
      <c r="BE1161" s="78"/>
      <c r="BF1161" s="78"/>
      <c r="BG1161" s="78"/>
      <c r="BH1161" s="78"/>
      <c r="BI1161" s="78"/>
      <c r="BJ1161" s="78"/>
      <c r="BK1161" s="78"/>
      <c r="BL1161" s="78"/>
      <c r="BM1161" s="78"/>
      <c r="BN1161" s="78"/>
      <c r="BO1161" s="78"/>
      <c r="BP1161" s="78"/>
      <c r="BQ1161" s="78"/>
      <c r="BR1161" s="78"/>
      <c r="BS1161" s="78"/>
      <c r="BT1161" s="78"/>
      <c r="BU1161" s="78"/>
      <c r="BV1161" s="78"/>
      <c r="BW1161" s="78"/>
      <c r="BX1161" s="78"/>
      <c r="BY1161" s="78"/>
      <c r="BZ1161" s="78"/>
    </row>
    <row r="1162" spans="1:78" s="67" customFormat="1" ht="12.75">
      <c r="A1162" s="200">
        <v>44</v>
      </c>
      <c r="B1162" s="173" t="s">
        <v>433</v>
      </c>
      <c r="C1162" s="190">
        <v>2017</v>
      </c>
      <c r="D1162" s="168">
        <v>663</v>
      </c>
      <c r="E1162" s="78"/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  <c r="AY1162" s="78"/>
      <c r="AZ1162" s="78"/>
      <c r="BA1162" s="78"/>
      <c r="BB1162" s="78"/>
      <c r="BC1162" s="78"/>
      <c r="BD1162" s="78"/>
      <c r="BE1162" s="78"/>
      <c r="BF1162" s="78"/>
      <c r="BG1162" s="78"/>
      <c r="BH1162" s="78"/>
      <c r="BI1162" s="78"/>
      <c r="BJ1162" s="78"/>
      <c r="BK1162" s="78"/>
      <c r="BL1162" s="78"/>
      <c r="BM1162" s="78"/>
      <c r="BN1162" s="78"/>
      <c r="BO1162" s="78"/>
      <c r="BP1162" s="78"/>
      <c r="BQ1162" s="78"/>
      <c r="BR1162" s="78"/>
      <c r="BS1162" s="78"/>
      <c r="BT1162" s="78"/>
      <c r="BU1162" s="78"/>
      <c r="BV1162" s="78"/>
      <c r="BW1162" s="78"/>
      <c r="BX1162" s="78"/>
      <c r="BY1162" s="78"/>
      <c r="BZ1162" s="78"/>
    </row>
    <row r="1163" spans="1:78" s="67" customFormat="1" ht="12.75">
      <c r="A1163" s="200">
        <v>45</v>
      </c>
      <c r="B1163" s="173" t="s">
        <v>433</v>
      </c>
      <c r="C1163" s="190">
        <v>2017</v>
      </c>
      <c r="D1163" s="168">
        <v>663</v>
      </c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  <c r="AY1163" s="78"/>
      <c r="AZ1163" s="78"/>
      <c r="BA1163" s="78"/>
      <c r="BB1163" s="78"/>
      <c r="BC1163" s="78"/>
      <c r="BD1163" s="78"/>
      <c r="BE1163" s="78"/>
      <c r="BF1163" s="78"/>
      <c r="BG1163" s="78"/>
      <c r="BH1163" s="78"/>
      <c r="BI1163" s="78"/>
      <c r="BJ1163" s="78"/>
      <c r="BK1163" s="78"/>
      <c r="BL1163" s="78"/>
      <c r="BM1163" s="78"/>
      <c r="BN1163" s="78"/>
      <c r="BO1163" s="78"/>
      <c r="BP1163" s="78"/>
      <c r="BQ1163" s="78"/>
      <c r="BR1163" s="78"/>
      <c r="BS1163" s="78"/>
      <c r="BT1163" s="78"/>
      <c r="BU1163" s="78"/>
      <c r="BV1163" s="78"/>
      <c r="BW1163" s="78"/>
      <c r="BX1163" s="78"/>
      <c r="BY1163" s="78"/>
      <c r="BZ1163" s="78"/>
    </row>
    <row r="1164" spans="1:78" s="67" customFormat="1" ht="12.75">
      <c r="A1164" s="200">
        <v>46</v>
      </c>
      <c r="B1164" s="173" t="s">
        <v>433</v>
      </c>
      <c r="C1164" s="190">
        <v>2017</v>
      </c>
      <c r="D1164" s="168">
        <v>663</v>
      </c>
      <c r="E1164" s="78"/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  <c r="BH1164" s="78"/>
      <c r="BI1164" s="78"/>
      <c r="BJ1164" s="78"/>
      <c r="BK1164" s="78"/>
      <c r="BL1164" s="78"/>
      <c r="BM1164" s="78"/>
      <c r="BN1164" s="78"/>
      <c r="BO1164" s="78"/>
      <c r="BP1164" s="78"/>
      <c r="BQ1164" s="78"/>
      <c r="BR1164" s="78"/>
      <c r="BS1164" s="78"/>
      <c r="BT1164" s="78"/>
      <c r="BU1164" s="78"/>
      <c r="BV1164" s="78"/>
      <c r="BW1164" s="78"/>
      <c r="BX1164" s="78"/>
      <c r="BY1164" s="78"/>
      <c r="BZ1164" s="78"/>
    </row>
    <row r="1165" spans="1:78" s="67" customFormat="1" ht="12.75">
      <c r="A1165" s="200">
        <v>47</v>
      </c>
      <c r="B1165" s="173" t="s">
        <v>433</v>
      </c>
      <c r="C1165" s="190">
        <v>2017</v>
      </c>
      <c r="D1165" s="168">
        <v>663</v>
      </c>
      <c r="E1165" s="78"/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  <c r="BH1165" s="78"/>
      <c r="BI1165" s="78"/>
      <c r="BJ1165" s="78"/>
      <c r="BK1165" s="78"/>
      <c r="BL1165" s="78"/>
      <c r="BM1165" s="78"/>
      <c r="BN1165" s="78"/>
      <c r="BO1165" s="78"/>
      <c r="BP1165" s="78"/>
      <c r="BQ1165" s="78"/>
      <c r="BR1165" s="78"/>
      <c r="BS1165" s="78"/>
      <c r="BT1165" s="78"/>
      <c r="BU1165" s="78"/>
      <c r="BV1165" s="78"/>
      <c r="BW1165" s="78"/>
      <c r="BX1165" s="78"/>
      <c r="BY1165" s="78"/>
      <c r="BZ1165" s="78"/>
    </row>
    <row r="1166" spans="1:78" s="67" customFormat="1" ht="12.75">
      <c r="A1166" s="200">
        <v>48</v>
      </c>
      <c r="B1166" s="173" t="s">
        <v>433</v>
      </c>
      <c r="C1166" s="190">
        <v>2017</v>
      </c>
      <c r="D1166" s="168">
        <v>663</v>
      </c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  <c r="BH1166" s="78"/>
      <c r="BI1166" s="78"/>
      <c r="BJ1166" s="78"/>
      <c r="BK1166" s="78"/>
      <c r="BL1166" s="78"/>
      <c r="BM1166" s="78"/>
      <c r="BN1166" s="78"/>
      <c r="BO1166" s="78"/>
      <c r="BP1166" s="78"/>
      <c r="BQ1166" s="78"/>
      <c r="BR1166" s="78"/>
      <c r="BS1166" s="78"/>
      <c r="BT1166" s="78"/>
      <c r="BU1166" s="78"/>
      <c r="BV1166" s="78"/>
      <c r="BW1166" s="78"/>
      <c r="BX1166" s="78"/>
      <c r="BY1166" s="78"/>
      <c r="BZ1166" s="78"/>
    </row>
    <row r="1167" spans="1:78" s="67" customFormat="1" ht="12.75">
      <c r="A1167" s="200">
        <v>49</v>
      </c>
      <c r="B1167" s="173" t="s">
        <v>435</v>
      </c>
      <c r="C1167" s="190">
        <v>2017</v>
      </c>
      <c r="D1167" s="168">
        <v>699</v>
      </c>
      <c r="E1167" s="78"/>
      <c r="F1167" s="78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  <c r="BH1167" s="78"/>
      <c r="BI1167" s="78"/>
      <c r="BJ1167" s="78"/>
      <c r="BK1167" s="78"/>
      <c r="BL1167" s="78"/>
      <c r="BM1167" s="78"/>
      <c r="BN1167" s="78"/>
      <c r="BO1167" s="78"/>
      <c r="BP1167" s="78"/>
      <c r="BQ1167" s="78"/>
      <c r="BR1167" s="78"/>
      <c r="BS1167" s="78"/>
      <c r="BT1167" s="78"/>
      <c r="BU1167" s="78"/>
      <c r="BV1167" s="78"/>
      <c r="BW1167" s="78"/>
      <c r="BX1167" s="78"/>
      <c r="BY1167" s="78"/>
      <c r="BZ1167" s="78"/>
    </row>
    <row r="1168" spans="1:78" s="67" customFormat="1" ht="12.75">
      <c r="A1168" s="200">
        <v>50</v>
      </c>
      <c r="B1168" s="173" t="s">
        <v>314</v>
      </c>
      <c r="C1168" s="190">
        <v>2017</v>
      </c>
      <c r="D1168" s="168">
        <v>107.01</v>
      </c>
      <c r="E1168" s="78"/>
      <c r="F1168" s="78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  <c r="BH1168" s="78"/>
      <c r="BI1168" s="78"/>
      <c r="BJ1168" s="78"/>
      <c r="BK1168" s="78"/>
      <c r="BL1168" s="78"/>
      <c r="BM1168" s="78"/>
      <c r="BN1168" s="78"/>
      <c r="BO1168" s="78"/>
      <c r="BP1168" s="78"/>
      <c r="BQ1168" s="78"/>
      <c r="BR1168" s="78"/>
      <c r="BS1168" s="78"/>
      <c r="BT1168" s="78"/>
      <c r="BU1168" s="78"/>
      <c r="BV1168" s="78"/>
      <c r="BW1168" s="78"/>
      <c r="BX1168" s="78"/>
      <c r="BY1168" s="78"/>
      <c r="BZ1168" s="78"/>
    </row>
    <row r="1169" spans="1:78" s="67" customFormat="1" ht="12.75">
      <c r="A1169" s="200">
        <v>51</v>
      </c>
      <c r="B1169" s="173" t="s">
        <v>314</v>
      </c>
      <c r="C1169" s="190">
        <v>2017</v>
      </c>
      <c r="D1169" s="168">
        <v>107.01</v>
      </c>
      <c r="E1169" s="78"/>
      <c r="F1169" s="78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  <c r="BH1169" s="78"/>
      <c r="BI1169" s="78"/>
      <c r="BJ1169" s="78"/>
      <c r="BK1169" s="78"/>
      <c r="BL1169" s="78"/>
      <c r="BM1169" s="78"/>
      <c r="BN1169" s="78"/>
      <c r="BO1169" s="78"/>
      <c r="BP1169" s="78"/>
      <c r="BQ1169" s="78"/>
      <c r="BR1169" s="78"/>
      <c r="BS1169" s="78"/>
      <c r="BT1169" s="78"/>
      <c r="BU1169" s="78"/>
      <c r="BV1169" s="78"/>
      <c r="BW1169" s="78"/>
      <c r="BX1169" s="78"/>
      <c r="BY1169" s="78"/>
      <c r="BZ1169" s="78"/>
    </row>
    <row r="1170" spans="1:78" s="67" customFormat="1" ht="12.75">
      <c r="A1170" s="200">
        <v>52</v>
      </c>
      <c r="B1170" s="173" t="s">
        <v>314</v>
      </c>
      <c r="C1170" s="190">
        <v>2017</v>
      </c>
      <c r="D1170" s="168">
        <v>107.01</v>
      </c>
      <c r="E1170" s="78"/>
      <c r="F1170" s="78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  <c r="BH1170" s="78"/>
      <c r="BI1170" s="78"/>
      <c r="BJ1170" s="78"/>
      <c r="BK1170" s="78"/>
      <c r="BL1170" s="78"/>
      <c r="BM1170" s="78"/>
      <c r="BN1170" s="78"/>
      <c r="BO1170" s="78"/>
      <c r="BP1170" s="78"/>
      <c r="BQ1170" s="78"/>
      <c r="BR1170" s="78"/>
      <c r="BS1170" s="78"/>
      <c r="BT1170" s="78"/>
      <c r="BU1170" s="78"/>
      <c r="BV1170" s="78"/>
      <c r="BW1170" s="78"/>
      <c r="BX1170" s="78"/>
      <c r="BY1170" s="78"/>
      <c r="BZ1170" s="78"/>
    </row>
    <row r="1171" spans="1:78" s="67" customFormat="1" ht="12.75">
      <c r="A1171" s="200">
        <v>53</v>
      </c>
      <c r="B1171" s="173" t="s">
        <v>314</v>
      </c>
      <c r="C1171" s="190">
        <v>2017</v>
      </c>
      <c r="D1171" s="168">
        <v>107.01</v>
      </c>
      <c r="E1171" s="78"/>
      <c r="F1171" s="78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  <c r="BH1171" s="78"/>
      <c r="BI1171" s="78"/>
      <c r="BJ1171" s="78"/>
      <c r="BK1171" s="78"/>
      <c r="BL1171" s="78"/>
      <c r="BM1171" s="78"/>
      <c r="BN1171" s="78"/>
      <c r="BO1171" s="78"/>
      <c r="BP1171" s="78"/>
      <c r="BQ1171" s="78"/>
      <c r="BR1171" s="78"/>
      <c r="BS1171" s="78"/>
      <c r="BT1171" s="78"/>
      <c r="BU1171" s="78"/>
      <c r="BV1171" s="78"/>
      <c r="BW1171" s="78"/>
      <c r="BX1171" s="78"/>
      <c r="BY1171" s="78"/>
      <c r="BZ1171" s="78"/>
    </row>
    <row r="1172" spans="1:78" s="67" customFormat="1" ht="12.75">
      <c r="A1172" s="200">
        <v>54</v>
      </c>
      <c r="B1172" s="173" t="s">
        <v>314</v>
      </c>
      <c r="C1172" s="190">
        <v>2017</v>
      </c>
      <c r="D1172" s="168">
        <v>107.01</v>
      </c>
      <c r="E1172" s="78"/>
      <c r="F1172" s="78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  <c r="BH1172" s="78"/>
      <c r="BI1172" s="78"/>
      <c r="BJ1172" s="78"/>
      <c r="BK1172" s="78"/>
      <c r="BL1172" s="78"/>
      <c r="BM1172" s="78"/>
      <c r="BN1172" s="78"/>
      <c r="BO1172" s="78"/>
      <c r="BP1172" s="78"/>
      <c r="BQ1172" s="78"/>
      <c r="BR1172" s="78"/>
      <c r="BS1172" s="78"/>
      <c r="BT1172" s="78"/>
      <c r="BU1172" s="78"/>
      <c r="BV1172" s="78"/>
      <c r="BW1172" s="78"/>
      <c r="BX1172" s="78"/>
      <c r="BY1172" s="78"/>
      <c r="BZ1172" s="78"/>
    </row>
    <row r="1173" spans="1:78" s="67" customFormat="1" ht="12.75">
      <c r="A1173" s="200">
        <v>55</v>
      </c>
      <c r="B1173" s="173" t="s">
        <v>436</v>
      </c>
      <c r="C1173" s="190">
        <v>2017</v>
      </c>
      <c r="D1173" s="168">
        <v>299.99</v>
      </c>
      <c r="E1173" s="78"/>
      <c r="F1173" s="78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  <c r="BH1173" s="78"/>
      <c r="BI1173" s="78"/>
      <c r="BJ1173" s="78"/>
      <c r="BK1173" s="78"/>
      <c r="BL1173" s="78"/>
      <c r="BM1173" s="78"/>
      <c r="BN1173" s="78"/>
      <c r="BO1173" s="78"/>
      <c r="BP1173" s="78"/>
      <c r="BQ1173" s="78"/>
      <c r="BR1173" s="78"/>
      <c r="BS1173" s="78"/>
      <c r="BT1173" s="78"/>
      <c r="BU1173" s="78"/>
      <c r="BV1173" s="78"/>
      <c r="BW1173" s="78"/>
      <c r="BX1173" s="78"/>
      <c r="BY1173" s="78"/>
      <c r="BZ1173" s="78"/>
    </row>
    <row r="1174" spans="1:78" s="67" customFormat="1" ht="12.75">
      <c r="A1174" s="200">
        <v>56</v>
      </c>
      <c r="B1174" s="173" t="s">
        <v>436</v>
      </c>
      <c r="C1174" s="190">
        <v>2017</v>
      </c>
      <c r="D1174" s="168">
        <v>299.99</v>
      </c>
      <c r="E1174" s="78"/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  <c r="BH1174" s="78"/>
      <c r="BI1174" s="78"/>
      <c r="BJ1174" s="78"/>
      <c r="BK1174" s="78"/>
      <c r="BL1174" s="78"/>
      <c r="BM1174" s="78"/>
      <c r="BN1174" s="78"/>
      <c r="BO1174" s="78"/>
      <c r="BP1174" s="78"/>
      <c r="BQ1174" s="78"/>
      <c r="BR1174" s="78"/>
      <c r="BS1174" s="78"/>
      <c r="BT1174" s="78"/>
      <c r="BU1174" s="78"/>
      <c r="BV1174" s="78"/>
      <c r="BW1174" s="78"/>
      <c r="BX1174" s="78"/>
      <c r="BY1174" s="78"/>
      <c r="BZ1174" s="78"/>
    </row>
    <row r="1175" spans="1:78" s="67" customFormat="1" ht="12.75">
      <c r="A1175" s="200">
        <v>57</v>
      </c>
      <c r="B1175" s="173" t="s">
        <v>436</v>
      </c>
      <c r="C1175" s="190">
        <v>2017</v>
      </c>
      <c r="D1175" s="168">
        <v>299.99</v>
      </c>
      <c r="E1175" s="78"/>
      <c r="F1175" s="78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  <c r="BH1175" s="78"/>
      <c r="BI1175" s="78"/>
      <c r="BJ1175" s="78"/>
      <c r="BK1175" s="78"/>
      <c r="BL1175" s="78"/>
      <c r="BM1175" s="78"/>
      <c r="BN1175" s="78"/>
      <c r="BO1175" s="78"/>
      <c r="BP1175" s="78"/>
      <c r="BQ1175" s="78"/>
      <c r="BR1175" s="78"/>
      <c r="BS1175" s="78"/>
      <c r="BT1175" s="78"/>
      <c r="BU1175" s="78"/>
      <c r="BV1175" s="78"/>
      <c r="BW1175" s="78"/>
      <c r="BX1175" s="78"/>
      <c r="BY1175" s="78"/>
      <c r="BZ1175" s="78"/>
    </row>
    <row r="1176" spans="1:78" s="67" customFormat="1" ht="12.75">
      <c r="A1176" s="200">
        <v>58</v>
      </c>
      <c r="B1176" s="173" t="s">
        <v>436</v>
      </c>
      <c r="C1176" s="190">
        <v>2017</v>
      </c>
      <c r="D1176" s="168">
        <v>299.99</v>
      </c>
      <c r="E1176" s="78"/>
      <c r="F1176" s="78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  <c r="BH1176" s="78"/>
      <c r="BI1176" s="78"/>
      <c r="BJ1176" s="78"/>
      <c r="BK1176" s="78"/>
      <c r="BL1176" s="78"/>
      <c r="BM1176" s="78"/>
      <c r="BN1176" s="78"/>
      <c r="BO1176" s="78"/>
      <c r="BP1176" s="78"/>
      <c r="BQ1176" s="78"/>
      <c r="BR1176" s="78"/>
      <c r="BS1176" s="78"/>
      <c r="BT1176" s="78"/>
      <c r="BU1176" s="78"/>
      <c r="BV1176" s="78"/>
      <c r="BW1176" s="78"/>
      <c r="BX1176" s="78"/>
      <c r="BY1176" s="78"/>
      <c r="BZ1176" s="78"/>
    </row>
    <row r="1177" spans="1:78" s="67" customFormat="1" ht="12.75">
      <c r="A1177" s="200">
        <v>59</v>
      </c>
      <c r="B1177" s="173" t="s">
        <v>437</v>
      </c>
      <c r="C1177" s="190">
        <v>2017</v>
      </c>
      <c r="D1177" s="168">
        <v>179.99</v>
      </c>
      <c r="E1177" s="78"/>
      <c r="F1177" s="78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  <c r="BK1177" s="78"/>
      <c r="BL1177" s="78"/>
      <c r="BM1177" s="78"/>
      <c r="BN1177" s="78"/>
      <c r="BO1177" s="78"/>
      <c r="BP1177" s="78"/>
      <c r="BQ1177" s="78"/>
      <c r="BR1177" s="78"/>
      <c r="BS1177" s="78"/>
      <c r="BT1177" s="78"/>
      <c r="BU1177" s="78"/>
      <c r="BV1177" s="78"/>
      <c r="BW1177" s="78"/>
      <c r="BX1177" s="78"/>
      <c r="BY1177" s="78"/>
      <c r="BZ1177" s="78"/>
    </row>
    <row r="1178" spans="1:78" s="67" customFormat="1" ht="12.75">
      <c r="A1178" s="200">
        <v>60</v>
      </c>
      <c r="B1178" s="173" t="s">
        <v>554</v>
      </c>
      <c r="C1178" s="190">
        <v>2018</v>
      </c>
      <c r="D1178" s="168">
        <v>591.63</v>
      </c>
      <c r="E1178" s="78"/>
      <c r="F1178" s="78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  <c r="BH1178" s="78"/>
      <c r="BI1178" s="78"/>
      <c r="BJ1178" s="78"/>
      <c r="BK1178" s="78"/>
      <c r="BL1178" s="78"/>
      <c r="BM1178" s="78"/>
      <c r="BN1178" s="78"/>
      <c r="BO1178" s="78"/>
      <c r="BP1178" s="78"/>
      <c r="BQ1178" s="78"/>
      <c r="BR1178" s="78"/>
      <c r="BS1178" s="78"/>
      <c r="BT1178" s="78"/>
      <c r="BU1178" s="78"/>
      <c r="BV1178" s="78"/>
      <c r="BW1178" s="78"/>
      <c r="BX1178" s="78"/>
      <c r="BY1178" s="78"/>
      <c r="BZ1178" s="78"/>
    </row>
    <row r="1179" spans="1:78" s="67" customFormat="1" ht="12.75">
      <c r="A1179" s="200">
        <v>61</v>
      </c>
      <c r="B1179" s="173" t="s">
        <v>554</v>
      </c>
      <c r="C1179" s="190">
        <v>2018</v>
      </c>
      <c r="D1179" s="168">
        <v>591.63</v>
      </c>
      <c r="E1179" s="78"/>
      <c r="F1179" s="78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  <c r="BH1179" s="78"/>
      <c r="BI1179" s="78"/>
      <c r="BJ1179" s="78"/>
      <c r="BK1179" s="78"/>
      <c r="BL1179" s="78"/>
      <c r="BM1179" s="78"/>
      <c r="BN1179" s="78"/>
      <c r="BO1179" s="78"/>
      <c r="BP1179" s="78"/>
      <c r="BQ1179" s="78"/>
      <c r="BR1179" s="78"/>
      <c r="BS1179" s="78"/>
      <c r="BT1179" s="78"/>
      <c r="BU1179" s="78"/>
      <c r="BV1179" s="78"/>
      <c r="BW1179" s="78"/>
      <c r="BX1179" s="78"/>
      <c r="BY1179" s="78"/>
      <c r="BZ1179" s="78"/>
    </row>
    <row r="1180" spans="1:78" s="67" customFormat="1" ht="12.75">
      <c r="A1180" s="200">
        <v>62</v>
      </c>
      <c r="B1180" s="173" t="s">
        <v>554</v>
      </c>
      <c r="C1180" s="190">
        <v>2018</v>
      </c>
      <c r="D1180" s="168">
        <v>591.63</v>
      </c>
      <c r="E1180" s="78"/>
      <c r="F1180" s="78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  <c r="BH1180" s="78"/>
      <c r="BI1180" s="78"/>
      <c r="BJ1180" s="78"/>
      <c r="BK1180" s="78"/>
      <c r="BL1180" s="78"/>
      <c r="BM1180" s="78"/>
      <c r="BN1180" s="78"/>
      <c r="BO1180" s="78"/>
      <c r="BP1180" s="78"/>
      <c r="BQ1180" s="78"/>
      <c r="BR1180" s="78"/>
      <c r="BS1180" s="78"/>
      <c r="BT1180" s="78"/>
      <c r="BU1180" s="78"/>
      <c r="BV1180" s="78"/>
      <c r="BW1180" s="78"/>
      <c r="BX1180" s="78"/>
      <c r="BY1180" s="78"/>
      <c r="BZ1180" s="78"/>
    </row>
    <row r="1181" spans="1:78" s="67" customFormat="1" ht="12.75">
      <c r="A1181" s="200">
        <v>63</v>
      </c>
      <c r="B1181" s="173" t="s">
        <v>554</v>
      </c>
      <c r="C1181" s="190">
        <v>2018</v>
      </c>
      <c r="D1181" s="168">
        <v>591.63</v>
      </c>
      <c r="E1181" s="78"/>
      <c r="F1181" s="78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  <c r="BH1181" s="78"/>
      <c r="BI1181" s="78"/>
      <c r="BJ1181" s="78"/>
      <c r="BK1181" s="78"/>
      <c r="BL1181" s="78"/>
      <c r="BM1181" s="78"/>
      <c r="BN1181" s="78"/>
      <c r="BO1181" s="78"/>
      <c r="BP1181" s="78"/>
      <c r="BQ1181" s="78"/>
      <c r="BR1181" s="78"/>
      <c r="BS1181" s="78"/>
      <c r="BT1181" s="78"/>
      <c r="BU1181" s="78"/>
      <c r="BV1181" s="78"/>
      <c r="BW1181" s="78"/>
      <c r="BX1181" s="78"/>
      <c r="BY1181" s="78"/>
      <c r="BZ1181" s="78"/>
    </row>
    <row r="1182" spans="1:78" s="67" customFormat="1" ht="12.75">
      <c r="A1182" s="200">
        <v>64</v>
      </c>
      <c r="B1182" s="173" t="s">
        <v>554</v>
      </c>
      <c r="C1182" s="190">
        <v>2018</v>
      </c>
      <c r="D1182" s="168">
        <v>591.63</v>
      </c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  <c r="BH1182" s="78"/>
      <c r="BI1182" s="78"/>
      <c r="BJ1182" s="78"/>
      <c r="BK1182" s="78"/>
      <c r="BL1182" s="78"/>
      <c r="BM1182" s="78"/>
      <c r="BN1182" s="78"/>
      <c r="BO1182" s="78"/>
      <c r="BP1182" s="78"/>
      <c r="BQ1182" s="78"/>
      <c r="BR1182" s="78"/>
      <c r="BS1182" s="78"/>
      <c r="BT1182" s="78"/>
      <c r="BU1182" s="78"/>
      <c r="BV1182" s="78"/>
      <c r="BW1182" s="78"/>
      <c r="BX1182" s="78"/>
      <c r="BY1182" s="78"/>
      <c r="BZ1182" s="78"/>
    </row>
    <row r="1183" spans="1:78" s="67" customFormat="1" ht="12.75">
      <c r="A1183" s="200">
        <v>65</v>
      </c>
      <c r="B1183" s="173" t="s">
        <v>554</v>
      </c>
      <c r="C1183" s="190">
        <v>2018</v>
      </c>
      <c r="D1183" s="168">
        <v>591.63</v>
      </c>
      <c r="E1183" s="78"/>
      <c r="F1183" s="78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  <c r="BH1183" s="78"/>
      <c r="BI1183" s="78"/>
      <c r="BJ1183" s="78"/>
      <c r="BK1183" s="78"/>
      <c r="BL1183" s="78"/>
      <c r="BM1183" s="78"/>
      <c r="BN1183" s="78"/>
      <c r="BO1183" s="78"/>
      <c r="BP1183" s="78"/>
      <c r="BQ1183" s="78"/>
      <c r="BR1183" s="78"/>
      <c r="BS1183" s="78"/>
      <c r="BT1183" s="78"/>
      <c r="BU1183" s="78"/>
      <c r="BV1183" s="78"/>
      <c r="BW1183" s="78"/>
      <c r="BX1183" s="78"/>
      <c r="BY1183" s="78"/>
      <c r="BZ1183" s="78"/>
    </row>
    <row r="1184" spans="1:78" s="67" customFormat="1" ht="12.75">
      <c r="A1184" s="200">
        <v>66</v>
      </c>
      <c r="B1184" s="173" t="s">
        <v>554</v>
      </c>
      <c r="C1184" s="190">
        <v>2018</v>
      </c>
      <c r="D1184" s="168">
        <v>591.63</v>
      </c>
      <c r="E1184" s="78"/>
      <c r="F1184" s="78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  <c r="BH1184" s="78"/>
      <c r="BI1184" s="78"/>
      <c r="BJ1184" s="78"/>
      <c r="BK1184" s="78"/>
      <c r="BL1184" s="78"/>
      <c r="BM1184" s="78"/>
      <c r="BN1184" s="78"/>
      <c r="BO1184" s="78"/>
      <c r="BP1184" s="78"/>
      <c r="BQ1184" s="78"/>
      <c r="BR1184" s="78"/>
      <c r="BS1184" s="78"/>
      <c r="BT1184" s="78"/>
      <c r="BU1184" s="78"/>
      <c r="BV1184" s="78"/>
      <c r="BW1184" s="78"/>
      <c r="BX1184" s="78"/>
      <c r="BY1184" s="78"/>
      <c r="BZ1184" s="78"/>
    </row>
    <row r="1185" spans="1:78" s="67" customFormat="1" ht="12.75">
      <c r="A1185" s="200">
        <v>67</v>
      </c>
      <c r="B1185" s="173" t="s">
        <v>554</v>
      </c>
      <c r="C1185" s="190">
        <v>2018</v>
      </c>
      <c r="D1185" s="168">
        <v>591.63</v>
      </c>
      <c r="E1185" s="78"/>
      <c r="F1185" s="78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  <c r="BK1185" s="78"/>
      <c r="BL1185" s="78"/>
      <c r="BM1185" s="78"/>
      <c r="BN1185" s="78"/>
      <c r="BO1185" s="78"/>
      <c r="BP1185" s="78"/>
      <c r="BQ1185" s="78"/>
      <c r="BR1185" s="78"/>
      <c r="BS1185" s="78"/>
      <c r="BT1185" s="78"/>
      <c r="BU1185" s="78"/>
      <c r="BV1185" s="78"/>
      <c r="BW1185" s="78"/>
      <c r="BX1185" s="78"/>
      <c r="BY1185" s="78"/>
      <c r="BZ1185" s="78"/>
    </row>
    <row r="1186" spans="1:78" s="67" customFormat="1" ht="12.75">
      <c r="A1186" s="200">
        <v>68</v>
      </c>
      <c r="B1186" s="173" t="s">
        <v>554</v>
      </c>
      <c r="C1186" s="190">
        <v>2018</v>
      </c>
      <c r="D1186" s="168">
        <v>591.63</v>
      </c>
      <c r="E1186" s="78"/>
      <c r="F1186" s="78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  <c r="BH1186" s="78"/>
      <c r="BI1186" s="78"/>
      <c r="BJ1186" s="78"/>
      <c r="BK1186" s="78"/>
      <c r="BL1186" s="78"/>
      <c r="BM1186" s="78"/>
      <c r="BN1186" s="78"/>
      <c r="BO1186" s="78"/>
      <c r="BP1186" s="78"/>
      <c r="BQ1186" s="78"/>
      <c r="BR1186" s="78"/>
      <c r="BS1186" s="78"/>
      <c r="BT1186" s="78"/>
      <c r="BU1186" s="78"/>
      <c r="BV1186" s="78"/>
      <c r="BW1186" s="78"/>
      <c r="BX1186" s="78"/>
      <c r="BY1186" s="78"/>
      <c r="BZ1186" s="78"/>
    </row>
    <row r="1187" spans="1:78" s="67" customFormat="1" ht="12.75">
      <c r="A1187" s="200">
        <v>69</v>
      </c>
      <c r="B1187" s="173" t="s">
        <v>554</v>
      </c>
      <c r="C1187" s="190">
        <v>2018</v>
      </c>
      <c r="D1187" s="168">
        <v>591.63</v>
      </c>
      <c r="E1187" s="78"/>
      <c r="F1187" s="78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  <c r="BH1187" s="78"/>
      <c r="BI1187" s="78"/>
      <c r="BJ1187" s="78"/>
      <c r="BK1187" s="78"/>
      <c r="BL1187" s="78"/>
      <c r="BM1187" s="78"/>
      <c r="BN1187" s="78"/>
      <c r="BO1187" s="78"/>
      <c r="BP1187" s="78"/>
      <c r="BQ1187" s="78"/>
      <c r="BR1187" s="78"/>
      <c r="BS1187" s="78"/>
      <c r="BT1187" s="78"/>
      <c r="BU1187" s="78"/>
      <c r="BV1187" s="78"/>
      <c r="BW1187" s="78"/>
      <c r="BX1187" s="78"/>
      <c r="BY1187" s="78"/>
      <c r="BZ1187" s="78"/>
    </row>
    <row r="1188" spans="1:78" s="67" customFormat="1" ht="12.75">
      <c r="A1188" s="200">
        <v>70</v>
      </c>
      <c r="B1188" s="173" t="s">
        <v>554</v>
      </c>
      <c r="C1188" s="190">
        <v>2018</v>
      </c>
      <c r="D1188" s="168">
        <v>591.63</v>
      </c>
      <c r="E1188" s="78"/>
      <c r="F1188" s="78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  <c r="BH1188" s="78"/>
      <c r="BI1188" s="78"/>
      <c r="BJ1188" s="78"/>
      <c r="BK1188" s="78"/>
      <c r="BL1188" s="78"/>
      <c r="BM1188" s="78"/>
      <c r="BN1188" s="78"/>
      <c r="BO1188" s="78"/>
      <c r="BP1188" s="78"/>
      <c r="BQ1188" s="78"/>
      <c r="BR1188" s="78"/>
      <c r="BS1188" s="78"/>
      <c r="BT1188" s="78"/>
      <c r="BU1188" s="78"/>
      <c r="BV1188" s="78"/>
      <c r="BW1188" s="78"/>
      <c r="BX1188" s="78"/>
      <c r="BY1188" s="78"/>
      <c r="BZ1188" s="78"/>
    </row>
    <row r="1189" spans="1:78" s="67" customFormat="1" ht="12.75">
      <c r="A1189" s="200">
        <v>71</v>
      </c>
      <c r="B1189" s="173" t="s">
        <v>554</v>
      </c>
      <c r="C1189" s="190">
        <v>2018</v>
      </c>
      <c r="D1189" s="168">
        <v>591.63</v>
      </c>
      <c r="E1189" s="78"/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  <c r="BH1189" s="78"/>
      <c r="BI1189" s="78"/>
      <c r="BJ1189" s="78"/>
      <c r="BK1189" s="78"/>
      <c r="BL1189" s="78"/>
      <c r="BM1189" s="78"/>
      <c r="BN1189" s="78"/>
      <c r="BO1189" s="78"/>
      <c r="BP1189" s="78"/>
      <c r="BQ1189" s="78"/>
      <c r="BR1189" s="78"/>
      <c r="BS1189" s="78"/>
      <c r="BT1189" s="78"/>
      <c r="BU1189" s="78"/>
      <c r="BV1189" s="78"/>
      <c r="BW1189" s="78"/>
      <c r="BX1189" s="78"/>
      <c r="BY1189" s="78"/>
      <c r="BZ1189" s="78"/>
    </row>
    <row r="1190" spans="1:78" s="67" customFormat="1" ht="12.75">
      <c r="A1190" s="200">
        <v>72</v>
      </c>
      <c r="B1190" s="173" t="s">
        <v>555</v>
      </c>
      <c r="C1190" s="190">
        <v>2018</v>
      </c>
      <c r="D1190" s="168">
        <v>2949</v>
      </c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  <c r="BH1190" s="78"/>
      <c r="BI1190" s="78"/>
      <c r="BJ1190" s="78"/>
      <c r="BK1190" s="78"/>
      <c r="BL1190" s="78"/>
      <c r="BM1190" s="78"/>
      <c r="BN1190" s="78"/>
      <c r="BO1190" s="78"/>
      <c r="BP1190" s="78"/>
      <c r="BQ1190" s="78"/>
      <c r="BR1190" s="78"/>
      <c r="BS1190" s="78"/>
      <c r="BT1190" s="78"/>
      <c r="BU1190" s="78"/>
      <c r="BV1190" s="78"/>
      <c r="BW1190" s="78"/>
      <c r="BX1190" s="78"/>
      <c r="BY1190" s="78"/>
      <c r="BZ1190" s="78"/>
    </row>
    <row r="1191" spans="1:78" s="67" customFormat="1" ht="15" customHeight="1">
      <c r="A1191" s="200">
        <v>73</v>
      </c>
      <c r="B1191" s="173" t="s">
        <v>556</v>
      </c>
      <c r="C1191" s="190">
        <v>2018</v>
      </c>
      <c r="D1191" s="168">
        <v>4800</v>
      </c>
      <c r="E1191" s="78"/>
      <c r="F1191" s="78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  <c r="BH1191" s="78"/>
      <c r="BI1191" s="78"/>
      <c r="BJ1191" s="78"/>
      <c r="BK1191" s="78"/>
      <c r="BL1191" s="78"/>
      <c r="BM1191" s="78"/>
      <c r="BN1191" s="78"/>
      <c r="BO1191" s="78"/>
      <c r="BP1191" s="78"/>
      <c r="BQ1191" s="78"/>
      <c r="BR1191" s="78"/>
      <c r="BS1191" s="78"/>
      <c r="BT1191" s="78"/>
      <c r="BU1191" s="78"/>
      <c r="BV1191" s="78"/>
      <c r="BW1191" s="78"/>
      <c r="BX1191" s="78"/>
      <c r="BY1191" s="78"/>
      <c r="BZ1191" s="78"/>
    </row>
    <row r="1192" spans="1:78" s="67" customFormat="1" ht="18.75" customHeight="1">
      <c r="A1192" s="200">
        <v>74</v>
      </c>
      <c r="B1192" s="173" t="s">
        <v>557</v>
      </c>
      <c r="C1192" s="190">
        <v>2018</v>
      </c>
      <c r="D1192" s="168">
        <v>749.99</v>
      </c>
      <c r="E1192" s="78"/>
      <c r="F1192" s="78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  <c r="BH1192" s="78"/>
      <c r="BI1192" s="78"/>
      <c r="BJ1192" s="78"/>
      <c r="BK1192" s="78"/>
      <c r="BL1192" s="78"/>
      <c r="BM1192" s="78"/>
      <c r="BN1192" s="78"/>
      <c r="BO1192" s="78"/>
      <c r="BP1192" s="78"/>
      <c r="BQ1192" s="78"/>
      <c r="BR1192" s="78"/>
      <c r="BS1192" s="78"/>
      <c r="BT1192" s="78"/>
      <c r="BU1192" s="78"/>
      <c r="BV1192" s="78"/>
      <c r="BW1192" s="78"/>
      <c r="BX1192" s="78"/>
      <c r="BY1192" s="78"/>
      <c r="BZ1192" s="78"/>
    </row>
    <row r="1193" spans="1:78" s="67" customFormat="1" ht="18.75" customHeight="1">
      <c r="A1193" s="200">
        <v>75</v>
      </c>
      <c r="B1193" s="173" t="s">
        <v>557</v>
      </c>
      <c r="C1193" s="190">
        <v>2018</v>
      </c>
      <c r="D1193" s="168">
        <v>749.99</v>
      </c>
      <c r="E1193" s="78"/>
      <c r="F1193" s="78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  <c r="BH1193" s="78"/>
      <c r="BI1193" s="78"/>
      <c r="BJ1193" s="78"/>
      <c r="BK1193" s="78"/>
      <c r="BL1193" s="78"/>
      <c r="BM1193" s="78"/>
      <c r="BN1193" s="78"/>
      <c r="BO1193" s="78"/>
      <c r="BP1193" s="78"/>
      <c r="BQ1193" s="78"/>
      <c r="BR1193" s="78"/>
      <c r="BS1193" s="78"/>
      <c r="BT1193" s="78"/>
      <c r="BU1193" s="78"/>
      <c r="BV1193" s="78"/>
      <c r="BW1193" s="78"/>
      <c r="BX1193" s="78"/>
      <c r="BY1193" s="78"/>
      <c r="BZ1193" s="78"/>
    </row>
    <row r="1194" spans="1:78" s="67" customFormat="1" ht="15" customHeight="1">
      <c r="A1194" s="200">
        <v>76</v>
      </c>
      <c r="B1194" s="173" t="s">
        <v>557</v>
      </c>
      <c r="C1194" s="190">
        <v>2018</v>
      </c>
      <c r="D1194" s="168">
        <v>749.99</v>
      </c>
      <c r="E1194" s="78"/>
      <c r="F1194" s="78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  <c r="BH1194" s="78"/>
      <c r="BI1194" s="78"/>
      <c r="BJ1194" s="78"/>
      <c r="BK1194" s="78"/>
      <c r="BL1194" s="78"/>
      <c r="BM1194" s="78"/>
      <c r="BN1194" s="78"/>
      <c r="BO1194" s="78"/>
      <c r="BP1194" s="78"/>
      <c r="BQ1194" s="78"/>
      <c r="BR1194" s="78"/>
      <c r="BS1194" s="78"/>
      <c r="BT1194" s="78"/>
      <c r="BU1194" s="78"/>
      <c r="BV1194" s="78"/>
      <c r="BW1194" s="78"/>
      <c r="BX1194" s="78"/>
      <c r="BY1194" s="78"/>
      <c r="BZ1194" s="78"/>
    </row>
    <row r="1195" spans="1:78" s="67" customFormat="1" ht="16.5" customHeight="1">
      <c r="A1195" s="200">
        <v>77</v>
      </c>
      <c r="B1195" s="173" t="s">
        <v>558</v>
      </c>
      <c r="C1195" s="190">
        <v>2018</v>
      </c>
      <c r="D1195" s="168">
        <v>799</v>
      </c>
      <c r="E1195" s="78"/>
      <c r="F1195" s="78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  <c r="BH1195" s="78"/>
      <c r="BI1195" s="78"/>
      <c r="BJ1195" s="78"/>
      <c r="BK1195" s="78"/>
      <c r="BL1195" s="78"/>
      <c r="BM1195" s="78"/>
      <c r="BN1195" s="78"/>
      <c r="BO1195" s="78"/>
      <c r="BP1195" s="78"/>
      <c r="BQ1195" s="78"/>
      <c r="BR1195" s="78"/>
      <c r="BS1195" s="78"/>
      <c r="BT1195" s="78"/>
      <c r="BU1195" s="78"/>
      <c r="BV1195" s="78"/>
      <c r="BW1195" s="78"/>
      <c r="BX1195" s="78"/>
      <c r="BY1195" s="78"/>
      <c r="BZ1195" s="78"/>
    </row>
    <row r="1196" spans="1:78" s="67" customFormat="1" ht="15.75" customHeight="1">
      <c r="A1196" s="200">
        <v>78</v>
      </c>
      <c r="B1196" s="173" t="s">
        <v>559</v>
      </c>
      <c r="C1196" s="190">
        <v>2018</v>
      </c>
      <c r="D1196" s="168">
        <v>399</v>
      </c>
      <c r="E1196" s="78"/>
      <c r="F1196" s="78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  <c r="BH1196" s="78"/>
      <c r="BI1196" s="78"/>
      <c r="BJ1196" s="78"/>
      <c r="BK1196" s="78"/>
      <c r="BL1196" s="78"/>
      <c r="BM1196" s="78"/>
      <c r="BN1196" s="78"/>
      <c r="BO1196" s="78"/>
      <c r="BP1196" s="78"/>
      <c r="BQ1196" s="78"/>
      <c r="BR1196" s="78"/>
      <c r="BS1196" s="78"/>
      <c r="BT1196" s="78"/>
      <c r="BU1196" s="78"/>
      <c r="BV1196" s="78"/>
      <c r="BW1196" s="78"/>
      <c r="BX1196" s="78"/>
      <c r="BY1196" s="78"/>
      <c r="BZ1196" s="78"/>
    </row>
    <row r="1197" spans="1:78" s="67" customFormat="1" ht="15.75" customHeight="1">
      <c r="A1197" s="200">
        <v>79</v>
      </c>
      <c r="B1197" s="173" t="s">
        <v>560</v>
      </c>
      <c r="C1197" s="190">
        <v>2018</v>
      </c>
      <c r="D1197" s="168">
        <v>2623.59</v>
      </c>
      <c r="E1197" s="78"/>
      <c r="F1197" s="78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  <c r="BH1197" s="78"/>
      <c r="BI1197" s="78"/>
      <c r="BJ1197" s="78"/>
      <c r="BK1197" s="78"/>
      <c r="BL1197" s="78"/>
      <c r="BM1197" s="78"/>
      <c r="BN1197" s="78"/>
      <c r="BO1197" s="78"/>
      <c r="BP1197" s="78"/>
      <c r="BQ1197" s="78"/>
      <c r="BR1197" s="78"/>
      <c r="BS1197" s="78"/>
      <c r="BT1197" s="78"/>
      <c r="BU1197" s="78"/>
      <c r="BV1197" s="78"/>
      <c r="BW1197" s="78"/>
      <c r="BX1197" s="78"/>
      <c r="BY1197" s="78"/>
      <c r="BZ1197" s="78"/>
    </row>
    <row r="1198" spans="1:78" s="67" customFormat="1" ht="14.25" customHeight="1">
      <c r="A1198" s="200">
        <v>80</v>
      </c>
      <c r="B1198" s="173" t="s">
        <v>561</v>
      </c>
      <c r="C1198" s="190">
        <v>2018</v>
      </c>
      <c r="D1198" s="168">
        <v>178</v>
      </c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  <c r="BH1198" s="78"/>
      <c r="BI1198" s="78"/>
      <c r="BJ1198" s="78"/>
      <c r="BK1198" s="78"/>
      <c r="BL1198" s="78"/>
      <c r="BM1198" s="78"/>
      <c r="BN1198" s="78"/>
      <c r="BO1198" s="78"/>
      <c r="BP1198" s="78"/>
      <c r="BQ1198" s="78"/>
      <c r="BR1198" s="78"/>
      <c r="BS1198" s="78"/>
      <c r="BT1198" s="78"/>
      <c r="BU1198" s="78"/>
      <c r="BV1198" s="78"/>
      <c r="BW1198" s="78"/>
      <c r="BX1198" s="78"/>
      <c r="BY1198" s="78"/>
      <c r="BZ1198" s="78"/>
    </row>
    <row r="1199" spans="1:78" s="67" customFormat="1" ht="14.25" customHeight="1">
      <c r="A1199" s="200">
        <v>81</v>
      </c>
      <c r="B1199" s="173" t="s">
        <v>562</v>
      </c>
      <c r="C1199" s="190">
        <v>2018</v>
      </c>
      <c r="D1199" s="168">
        <v>3153.6</v>
      </c>
      <c r="E1199" s="78"/>
      <c r="F1199" s="78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  <c r="BH1199" s="78"/>
      <c r="BI1199" s="78"/>
      <c r="BJ1199" s="78"/>
      <c r="BK1199" s="78"/>
      <c r="BL1199" s="78"/>
      <c r="BM1199" s="78"/>
      <c r="BN1199" s="78"/>
      <c r="BO1199" s="78"/>
      <c r="BP1199" s="78"/>
      <c r="BQ1199" s="78"/>
      <c r="BR1199" s="78"/>
      <c r="BS1199" s="78"/>
      <c r="BT1199" s="78"/>
      <c r="BU1199" s="78"/>
      <c r="BV1199" s="78"/>
      <c r="BW1199" s="78"/>
      <c r="BX1199" s="78"/>
      <c r="BY1199" s="78"/>
      <c r="BZ1199" s="78"/>
    </row>
    <row r="1200" spans="1:78" s="67" customFormat="1" ht="14.25" customHeight="1">
      <c r="A1200" s="200">
        <v>82</v>
      </c>
      <c r="B1200" s="173" t="s">
        <v>562</v>
      </c>
      <c r="C1200" s="190">
        <v>2018</v>
      </c>
      <c r="D1200" s="168">
        <v>3153.6</v>
      </c>
      <c r="E1200" s="78"/>
      <c r="F1200" s="78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  <c r="BH1200" s="78"/>
      <c r="BI1200" s="78"/>
      <c r="BJ1200" s="78"/>
      <c r="BK1200" s="78"/>
      <c r="BL1200" s="78"/>
      <c r="BM1200" s="78"/>
      <c r="BN1200" s="78"/>
      <c r="BO1200" s="78"/>
      <c r="BP1200" s="78"/>
      <c r="BQ1200" s="78"/>
      <c r="BR1200" s="78"/>
      <c r="BS1200" s="78"/>
      <c r="BT1200" s="78"/>
      <c r="BU1200" s="78"/>
      <c r="BV1200" s="78"/>
      <c r="BW1200" s="78"/>
      <c r="BX1200" s="78"/>
      <c r="BY1200" s="78"/>
      <c r="BZ1200" s="78"/>
    </row>
    <row r="1201" spans="1:78" s="67" customFormat="1" ht="12.75">
      <c r="A1201" s="200">
        <v>83</v>
      </c>
      <c r="B1201" s="173" t="s">
        <v>332</v>
      </c>
      <c r="C1201" s="190">
        <v>2018</v>
      </c>
      <c r="D1201" s="168">
        <v>855</v>
      </c>
      <c r="E1201" s="78"/>
      <c r="F1201" s="78"/>
      <c r="G1201" s="7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  <c r="BF1201" s="78"/>
      <c r="BG1201" s="78"/>
      <c r="BH1201" s="78"/>
      <c r="BI1201" s="78"/>
      <c r="BJ1201" s="78"/>
      <c r="BK1201" s="78"/>
      <c r="BL1201" s="78"/>
      <c r="BM1201" s="78"/>
      <c r="BN1201" s="78"/>
      <c r="BO1201" s="78"/>
      <c r="BP1201" s="78"/>
      <c r="BQ1201" s="78"/>
      <c r="BR1201" s="78"/>
      <c r="BS1201" s="78"/>
      <c r="BT1201" s="78"/>
      <c r="BU1201" s="78"/>
      <c r="BV1201" s="78"/>
      <c r="BW1201" s="78"/>
      <c r="BX1201" s="78"/>
      <c r="BY1201" s="78"/>
      <c r="BZ1201" s="78"/>
    </row>
    <row r="1202" spans="1:78" s="67" customFormat="1" ht="12.75">
      <c r="A1202" s="200">
        <v>84</v>
      </c>
      <c r="B1202" s="173" t="s">
        <v>563</v>
      </c>
      <c r="C1202" s="190">
        <v>2018</v>
      </c>
      <c r="D1202" s="168">
        <v>269.99</v>
      </c>
      <c r="E1202" s="78"/>
      <c r="F1202" s="78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  <c r="AY1202" s="78"/>
      <c r="AZ1202" s="78"/>
      <c r="BA1202" s="78"/>
      <c r="BB1202" s="78"/>
      <c r="BC1202" s="78"/>
      <c r="BD1202" s="78"/>
      <c r="BE1202" s="78"/>
      <c r="BF1202" s="78"/>
      <c r="BG1202" s="78"/>
      <c r="BH1202" s="78"/>
      <c r="BI1202" s="78"/>
      <c r="BJ1202" s="78"/>
      <c r="BK1202" s="78"/>
      <c r="BL1202" s="78"/>
      <c r="BM1202" s="78"/>
      <c r="BN1202" s="78"/>
      <c r="BO1202" s="78"/>
      <c r="BP1202" s="78"/>
      <c r="BQ1202" s="78"/>
      <c r="BR1202" s="78"/>
      <c r="BS1202" s="78"/>
      <c r="BT1202" s="78"/>
      <c r="BU1202" s="78"/>
      <c r="BV1202" s="78"/>
      <c r="BW1202" s="78"/>
      <c r="BX1202" s="78"/>
      <c r="BY1202" s="78"/>
      <c r="BZ1202" s="78"/>
    </row>
    <row r="1203" spans="1:78" s="67" customFormat="1" ht="25.5">
      <c r="A1203" s="200">
        <v>85</v>
      </c>
      <c r="B1203" s="173" t="s">
        <v>564</v>
      </c>
      <c r="C1203" s="190">
        <v>2018</v>
      </c>
      <c r="D1203" s="168">
        <v>10692</v>
      </c>
      <c r="E1203" s="78"/>
      <c r="F1203" s="78"/>
      <c r="G1203" s="78"/>
      <c r="H1203" s="78"/>
      <c r="I1203" s="78"/>
      <c r="J1203" s="78"/>
      <c r="K1203" s="78"/>
      <c r="L1203" s="78"/>
      <c r="M1203" s="78"/>
      <c r="N1203" s="78"/>
      <c r="O1203" s="78"/>
      <c r="P1203" s="78"/>
      <c r="Q1203" s="78"/>
      <c r="R1203" s="78"/>
      <c r="S1203" s="78"/>
      <c r="T1203" s="78"/>
      <c r="U1203" s="78"/>
      <c r="V1203" s="78"/>
      <c r="W1203" s="78"/>
      <c r="X1203" s="78"/>
      <c r="Y1203" s="78"/>
      <c r="Z1203" s="78"/>
      <c r="AA1203" s="78"/>
      <c r="AB1203" s="78"/>
      <c r="AC1203" s="78"/>
      <c r="AD1203" s="78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  <c r="AY1203" s="78"/>
      <c r="AZ1203" s="78"/>
      <c r="BA1203" s="78"/>
      <c r="BB1203" s="78"/>
      <c r="BC1203" s="78"/>
      <c r="BD1203" s="78"/>
      <c r="BE1203" s="78"/>
      <c r="BF1203" s="78"/>
      <c r="BG1203" s="78"/>
      <c r="BH1203" s="78"/>
      <c r="BI1203" s="78"/>
      <c r="BJ1203" s="78"/>
      <c r="BK1203" s="78"/>
      <c r="BL1203" s="78"/>
      <c r="BM1203" s="78"/>
      <c r="BN1203" s="78"/>
      <c r="BO1203" s="78"/>
      <c r="BP1203" s="78"/>
      <c r="BQ1203" s="78"/>
      <c r="BR1203" s="78"/>
      <c r="BS1203" s="78"/>
      <c r="BT1203" s="78"/>
      <c r="BU1203" s="78"/>
      <c r="BV1203" s="78"/>
      <c r="BW1203" s="78"/>
      <c r="BX1203" s="78"/>
      <c r="BY1203" s="78"/>
      <c r="BZ1203" s="78"/>
    </row>
    <row r="1204" spans="1:78" s="67" customFormat="1" ht="25.5">
      <c r="A1204" s="200">
        <v>86</v>
      </c>
      <c r="B1204" s="173" t="s">
        <v>564</v>
      </c>
      <c r="C1204" s="190">
        <v>2018</v>
      </c>
      <c r="D1204" s="168">
        <v>10692</v>
      </c>
      <c r="E1204" s="78"/>
      <c r="F1204" s="78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  <c r="U1204" s="78"/>
      <c r="V1204" s="78"/>
      <c r="W1204" s="78"/>
      <c r="X1204" s="78"/>
      <c r="Y1204" s="78"/>
      <c r="Z1204" s="78"/>
      <c r="AA1204" s="78"/>
      <c r="AB1204" s="78"/>
      <c r="AC1204" s="78"/>
      <c r="AD1204" s="78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  <c r="AY1204" s="78"/>
      <c r="AZ1204" s="78"/>
      <c r="BA1204" s="78"/>
      <c r="BB1204" s="78"/>
      <c r="BC1204" s="78"/>
      <c r="BD1204" s="78"/>
      <c r="BE1204" s="78"/>
      <c r="BF1204" s="78"/>
      <c r="BG1204" s="78"/>
      <c r="BH1204" s="78"/>
      <c r="BI1204" s="78"/>
      <c r="BJ1204" s="78"/>
      <c r="BK1204" s="78"/>
      <c r="BL1204" s="78"/>
      <c r="BM1204" s="78"/>
      <c r="BN1204" s="78"/>
      <c r="BO1204" s="78"/>
      <c r="BP1204" s="78"/>
      <c r="BQ1204" s="78"/>
      <c r="BR1204" s="78"/>
      <c r="BS1204" s="78"/>
      <c r="BT1204" s="78"/>
      <c r="BU1204" s="78"/>
      <c r="BV1204" s="78"/>
      <c r="BW1204" s="78"/>
      <c r="BX1204" s="78"/>
      <c r="BY1204" s="78"/>
      <c r="BZ1204" s="78"/>
    </row>
    <row r="1205" spans="1:78" s="67" customFormat="1" ht="12.75">
      <c r="A1205" s="200">
        <v>87</v>
      </c>
      <c r="B1205" s="173" t="s">
        <v>802</v>
      </c>
      <c r="C1205" s="190">
        <v>2019</v>
      </c>
      <c r="D1205" s="168">
        <v>199.99</v>
      </c>
      <c r="E1205" s="78"/>
      <c r="F1205" s="78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  <c r="BW1205" s="78"/>
      <c r="BX1205" s="78"/>
      <c r="BY1205" s="78"/>
      <c r="BZ1205" s="78"/>
    </row>
    <row r="1206" spans="1:78" s="67" customFormat="1" ht="12.75">
      <c r="A1206" s="200">
        <v>88</v>
      </c>
      <c r="B1206" s="173" t="s">
        <v>803</v>
      </c>
      <c r="C1206" s="190">
        <v>2019</v>
      </c>
      <c r="D1206" s="168">
        <v>8000</v>
      </c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8"/>
      <c r="U1206" s="78"/>
      <c r="V1206" s="78"/>
      <c r="W1206" s="78"/>
      <c r="X1206" s="78"/>
      <c r="Y1206" s="78"/>
      <c r="Z1206" s="78"/>
      <c r="AA1206" s="78"/>
      <c r="AB1206" s="78"/>
      <c r="AC1206" s="78"/>
      <c r="AD1206" s="78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  <c r="AY1206" s="78"/>
      <c r="AZ1206" s="78"/>
      <c r="BA1206" s="78"/>
      <c r="BB1206" s="78"/>
      <c r="BC1206" s="78"/>
      <c r="BD1206" s="78"/>
      <c r="BE1206" s="78"/>
      <c r="BF1206" s="78"/>
      <c r="BG1206" s="78"/>
      <c r="BH1206" s="78"/>
      <c r="BI1206" s="78"/>
      <c r="BJ1206" s="78"/>
      <c r="BK1206" s="78"/>
      <c r="BL1206" s="78"/>
      <c r="BM1206" s="78"/>
      <c r="BN1206" s="78"/>
      <c r="BO1206" s="78"/>
      <c r="BP1206" s="78"/>
      <c r="BQ1206" s="78"/>
      <c r="BR1206" s="78"/>
      <c r="BS1206" s="78"/>
      <c r="BT1206" s="78"/>
      <c r="BU1206" s="78"/>
      <c r="BV1206" s="78"/>
      <c r="BW1206" s="78"/>
      <c r="BX1206" s="78"/>
      <c r="BY1206" s="78"/>
      <c r="BZ1206" s="78"/>
    </row>
    <row r="1207" spans="1:78" s="67" customFormat="1" ht="12.75">
      <c r="A1207" s="200">
        <v>89</v>
      </c>
      <c r="B1207" s="173" t="s">
        <v>804</v>
      </c>
      <c r="C1207" s="190">
        <v>2019</v>
      </c>
      <c r="D1207" s="168">
        <v>9500</v>
      </c>
      <c r="E1207" s="78"/>
      <c r="F1207" s="78"/>
      <c r="G1207" s="78"/>
      <c r="H1207" s="78"/>
      <c r="I1207" s="78"/>
      <c r="J1207" s="78"/>
      <c r="K1207" s="78"/>
      <c r="L1207" s="78"/>
      <c r="M1207" s="78"/>
      <c r="N1207" s="78"/>
      <c r="O1207" s="78"/>
      <c r="P1207" s="78"/>
      <c r="Q1207" s="78"/>
      <c r="R1207" s="78"/>
      <c r="S1207" s="78"/>
      <c r="T1207" s="78"/>
      <c r="U1207" s="78"/>
      <c r="V1207" s="78"/>
      <c r="W1207" s="78"/>
      <c r="X1207" s="78"/>
      <c r="Y1207" s="78"/>
      <c r="Z1207" s="78"/>
      <c r="AA1207" s="78"/>
      <c r="AB1207" s="78"/>
      <c r="AC1207" s="78"/>
      <c r="AD1207" s="78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  <c r="AY1207" s="78"/>
      <c r="AZ1207" s="78"/>
      <c r="BA1207" s="78"/>
      <c r="BB1207" s="78"/>
      <c r="BC1207" s="78"/>
      <c r="BD1207" s="78"/>
      <c r="BE1207" s="78"/>
      <c r="BF1207" s="78"/>
      <c r="BG1207" s="78"/>
      <c r="BH1207" s="78"/>
      <c r="BI1207" s="78"/>
      <c r="BJ1207" s="78"/>
      <c r="BK1207" s="78"/>
      <c r="BL1207" s="78"/>
      <c r="BM1207" s="78"/>
      <c r="BN1207" s="78"/>
      <c r="BO1207" s="78"/>
      <c r="BP1207" s="78"/>
      <c r="BQ1207" s="78"/>
      <c r="BR1207" s="78"/>
      <c r="BS1207" s="78"/>
      <c r="BT1207" s="78"/>
      <c r="BU1207" s="78"/>
      <c r="BV1207" s="78"/>
      <c r="BW1207" s="78"/>
      <c r="BX1207" s="78"/>
      <c r="BY1207" s="78"/>
      <c r="BZ1207" s="78"/>
    </row>
    <row r="1208" spans="1:78" s="67" customFormat="1" ht="12.75">
      <c r="A1208" s="200">
        <v>90</v>
      </c>
      <c r="B1208" s="265" t="s">
        <v>805</v>
      </c>
      <c r="C1208" s="297">
        <v>2019</v>
      </c>
      <c r="D1208" s="283">
        <v>249</v>
      </c>
      <c r="E1208" s="78"/>
      <c r="F1208" s="78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  <c r="BH1208" s="78"/>
      <c r="BI1208" s="78"/>
      <c r="BJ1208" s="78"/>
      <c r="BK1208" s="78"/>
      <c r="BL1208" s="78"/>
      <c r="BM1208" s="78"/>
      <c r="BN1208" s="78"/>
      <c r="BO1208" s="78"/>
      <c r="BP1208" s="78"/>
      <c r="BQ1208" s="78"/>
      <c r="BR1208" s="78"/>
      <c r="BS1208" s="78"/>
      <c r="BT1208" s="78"/>
      <c r="BU1208" s="78"/>
      <c r="BV1208" s="78"/>
      <c r="BW1208" s="78"/>
      <c r="BX1208" s="78"/>
      <c r="BY1208" s="78"/>
      <c r="BZ1208" s="78"/>
    </row>
    <row r="1209" spans="1:78" s="67" customFormat="1" ht="12.75">
      <c r="A1209" s="200">
        <v>91</v>
      </c>
      <c r="B1209" s="265" t="s">
        <v>805</v>
      </c>
      <c r="C1209" s="190">
        <v>2019</v>
      </c>
      <c r="D1209" s="168">
        <v>249</v>
      </c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  <c r="AY1209" s="78"/>
      <c r="AZ1209" s="78"/>
      <c r="BA1209" s="78"/>
      <c r="BB1209" s="78"/>
      <c r="BC1209" s="78"/>
      <c r="BD1209" s="78"/>
      <c r="BE1209" s="78"/>
      <c r="BF1209" s="78"/>
      <c r="BG1209" s="78"/>
      <c r="BH1209" s="78"/>
      <c r="BI1209" s="78"/>
      <c r="BJ1209" s="78"/>
      <c r="BK1209" s="78"/>
      <c r="BL1209" s="78"/>
      <c r="BM1209" s="78"/>
      <c r="BN1209" s="78"/>
      <c r="BO1209" s="78"/>
      <c r="BP1209" s="78"/>
      <c r="BQ1209" s="78"/>
      <c r="BR1209" s="78"/>
      <c r="BS1209" s="78"/>
      <c r="BT1209" s="78"/>
      <c r="BU1209" s="78"/>
      <c r="BV1209" s="78"/>
      <c r="BW1209" s="78"/>
      <c r="BX1209" s="78"/>
      <c r="BY1209" s="78"/>
      <c r="BZ1209" s="78"/>
    </row>
    <row r="1210" spans="1:78" s="67" customFormat="1" ht="12.75">
      <c r="A1210" s="200">
        <v>92</v>
      </c>
      <c r="B1210" s="265" t="s">
        <v>806</v>
      </c>
      <c r="C1210" s="190">
        <v>2019</v>
      </c>
      <c r="D1210" s="168">
        <v>765</v>
      </c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78"/>
      <c r="S1210" s="78"/>
      <c r="T1210" s="78"/>
      <c r="U1210" s="78"/>
      <c r="V1210" s="78"/>
      <c r="W1210" s="78"/>
      <c r="X1210" s="78"/>
      <c r="Y1210" s="78"/>
      <c r="Z1210" s="78"/>
      <c r="AA1210" s="78"/>
      <c r="AB1210" s="78"/>
      <c r="AC1210" s="78"/>
      <c r="AD1210" s="78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  <c r="AY1210" s="78"/>
      <c r="AZ1210" s="78"/>
      <c r="BA1210" s="78"/>
      <c r="BB1210" s="78"/>
      <c r="BC1210" s="78"/>
      <c r="BD1210" s="78"/>
      <c r="BE1210" s="78"/>
      <c r="BF1210" s="78"/>
      <c r="BG1210" s="78"/>
      <c r="BH1210" s="78"/>
      <c r="BI1210" s="78"/>
      <c r="BJ1210" s="78"/>
      <c r="BK1210" s="78"/>
      <c r="BL1210" s="78"/>
      <c r="BM1210" s="78"/>
      <c r="BN1210" s="78"/>
      <c r="BO1210" s="78"/>
      <c r="BP1210" s="78"/>
      <c r="BQ1210" s="78"/>
      <c r="BR1210" s="78"/>
      <c r="BS1210" s="78"/>
      <c r="BT1210" s="78"/>
      <c r="BU1210" s="78"/>
      <c r="BV1210" s="78"/>
      <c r="BW1210" s="78"/>
      <c r="BX1210" s="78"/>
      <c r="BY1210" s="78"/>
      <c r="BZ1210" s="78"/>
    </row>
    <row r="1211" spans="1:78" s="67" customFormat="1" ht="12.75">
      <c r="A1211" s="200">
        <v>93</v>
      </c>
      <c r="B1211" s="265" t="s">
        <v>806</v>
      </c>
      <c r="C1211" s="190">
        <v>2019</v>
      </c>
      <c r="D1211" s="168">
        <v>765</v>
      </c>
      <c r="E1211" s="78"/>
      <c r="F1211" s="78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78"/>
      <c r="R1211" s="78"/>
      <c r="S1211" s="78"/>
      <c r="T1211" s="78"/>
      <c r="U1211" s="78"/>
      <c r="V1211" s="78"/>
      <c r="W1211" s="78"/>
      <c r="X1211" s="78"/>
      <c r="Y1211" s="78"/>
      <c r="Z1211" s="78"/>
      <c r="AA1211" s="78"/>
      <c r="AB1211" s="78"/>
      <c r="AC1211" s="78"/>
      <c r="AD1211" s="78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  <c r="AY1211" s="78"/>
      <c r="AZ1211" s="78"/>
      <c r="BA1211" s="78"/>
      <c r="BB1211" s="78"/>
      <c r="BC1211" s="78"/>
      <c r="BD1211" s="78"/>
      <c r="BE1211" s="78"/>
      <c r="BF1211" s="78"/>
      <c r="BG1211" s="78"/>
      <c r="BH1211" s="78"/>
      <c r="BI1211" s="78"/>
      <c r="BJ1211" s="78"/>
      <c r="BK1211" s="78"/>
      <c r="BL1211" s="78"/>
      <c r="BM1211" s="78"/>
      <c r="BN1211" s="78"/>
      <c r="BO1211" s="78"/>
      <c r="BP1211" s="78"/>
      <c r="BQ1211" s="78"/>
      <c r="BR1211" s="78"/>
      <c r="BS1211" s="78"/>
      <c r="BT1211" s="78"/>
      <c r="BU1211" s="78"/>
      <c r="BV1211" s="78"/>
      <c r="BW1211" s="78"/>
      <c r="BX1211" s="78"/>
      <c r="BY1211" s="78"/>
      <c r="BZ1211" s="78"/>
    </row>
    <row r="1212" spans="1:78" s="67" customFormat="1" ht="12.75">
      <c r="A1212" s="200">
        <v>94</v>
      </c>
      <c r="B1212" s="265" t="s">
        <v>807</v>
      </c>
      <c r="C1212" s="190">
        <v>2019</v>
      </c>
      <c r="D1212" s="168">
        <v>269.99</v>
      </c>
      <c r="E1212" s="78"/>
      <c r="F1212" s="78"/>
      <c r="G1212" s="78"/>
      <c r="H1212" s="78"/>
      <c r="I1212" s="78"/>
      <c r="J1212" s="78"/>
      <c r="K1212" s="78"/>
      <c r="L1212" s="78"/>
      <c r="M1212" s="78"/>
      <c r="N1212" s="78"/>
      <c r="O1212" s="78"/>
      <c r="P1212" s="78"/>
      <c r="Q1212" s="78"/>
      <c r="R1212" s="78"/>
      <c r="S1212" s="78"/>
      <c r="T1212" s="78"/>
      <c r="U1212" s="78"/>
      <c r="V1212" s="78"/>
      <c r="W1212" s="78"/>
      <c r="X1212" s="78"/>
      <c r="Y1212" s="78"/>
      <c r="Z1212" s="78"/>
      <c r="AA1212" s="78"/>
      <c r="AB1212" s="78"/>
      <c r="AC1212" s="78"/>
      <c r="AD1212" s="78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  <c r="AY1212" s="78"/>
      <c r="AZ1212" s="78"/>
      <c r="BA1212" s="78"/>
      <c r="BB1212" s="78"/>
      <c r="BC1212" s="78"/>
      <c r="BD1212" s="78"/>
      <c r="BE1212" s="78"/>
      <c r="BF1212" s="78"/>
      <c r="BG1212" s="78"/>
      <c r="BH1212" s="78"/>
      <c r="BI1212" s="78"/>
      <c r="BJ1212" s="78"/>
      <c r="BK1212" s="78"/>
      <c r="BL1212" s="78"/>
      <c r="BM1212" s="78"/>
      <c r="BN1212" s="78"/>
      <c r="BO1212" s="78"/>
      <c r="BP1212" s="78"/>
      <c r="BQ1212" s="78"/>
      <c r="BR1212" s="78"/>
      <c r="BS1212" s="78"/>
      <c r="BT1212" s="78"/>
      <c r="BU1212" s="78"/>
      <c r="BV1212" s="78"/>
      <c r="BW1212" s="78"/>
      <c r="BX1212" s="78"/>
      <c r="BY1212" s="78"/>
      <c r="BZ1212" s="78"/>
    </row>
    <row r="1213" spans="1:78" s="67" customFormat="1" ht="12.75">
      <c r="A1213" s="200">
        <v>95</v>
      </c>
      <c r="B1213" s="265" t="s">
        <v>808</v>
      </c>
      <c r="C1213" s="190">
        <v>2019</v>
      </c>
      <c r="D1213" s="168">
        <v>649.99</v>
      </c>
      <c r="E1213" s="78"/>
      <c r="F1213" s="78"/>
      <c r="G1213" s="78"/>
      <c r="H1213" s="78"/>
      <c r="I1213" s="78"/>
      <c r="J1213" s="78"/>
      <c r="K1213" s="78"/>
      <c r="L1213" s="78"/>
      <c r="M1213" s="78"/>
      <c r="N1213" s="78"/>
      <c r="O1213" s="78"/>
      <c r="P1213" s="78"/>
      <c r="Q1213" s="78"/>
      <c r="R1213" s="78"/>
      <c r="S1213" s="78"/>
      <c r="T1213" s="78"/>
      <c r="U1213" s="78"/>
      <c r="V1213" s="78"/>
      <c r="W1213" s="78"/>
      <c r="X1213" s="78"/>
      <c r="Y1213" s="78"/>
      <c r="Z1213" s="78"/>
      <c r="AA1213" s="78"/>
      <c r="AB1213" s="78"/>
      <c r="AC1213" s="78"/>
      <c r="AD1213" s="78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  <c r="AY1213" s="78"/>
      <c r="AZ1213" s="78"/>
      <c r="BA1213" s="78"/>
      <c r="BB1213" s="78"/>
      <c r="BC1213" s="78"/>
      <c r="BD1213" s="78"/>
      <c r="BE1213" s="78"/>
      <c r="BF1213" s="78"/>
      <c r="BG1213" s="78"/>
      <c r="BH1213" s="78"/>
      <c r="BI1213" s="78"/>
      <c r="BJ1213" s="78"/>
      <c r="BK1213" s="78"/>
      <c r="BL1213" s="78"/>
      <c r="BM1213" s="78"/>
      <c r="BN1213" s="78"/>
      <c r="BO1213" s="78"/>
      <c r="BP1213" s="78"/>
      <c r="BQ1213" s="78"/>
      <c r="BR1213" s="78"/>
      <c r="BS1213" s="78"/>
      <c r="BT1213" s="78"/>
      <c r="BU1213" s="78"/>
      <c r="BV1213" s="78"/>
      <c r="BW1213" s="78"/>
      <c r="BX1213" s="78"/>
      <c r="BY1213" s="78"/>
      <c r="BZ1213" s="78"/>
    </row>
    <row r="1214" spans="1:78" s="67" customFormat="1" ht="12.75">
      <c r="A1214" s="200">
        <v>96</v>
      </c>
      <c r="B1214" s="265" t="s">
        <v>809</v>
      </c>
      <c r="C1214" s="190">
        <v>2019</v>
      </c>
      <c r="D1214" s="168">
        <v>189.99</v>
      </c>
      <c r="E1214" s="78"/>
      <c r="F1214" s="78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8"/>
      <c r="U1214" s="78"/>
      <c r="V1214" s="78"/>
      <c r="W1214" s="78"/>
      <c r="X1214" s="78"/>
      <c r="Y1214" s="78"/>
      <c r="Z1214" s="78"/>
      <c r="AA1214" s="78"/>
      <c r="AB1214" s="78"/>
      <c r="AC1214" s="78"/>
      <c r="AD1214" s="78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  <c r="AY1214" s="78"/>
      <c r="AZ1214" s="78"/>
      <c r="BA1214" s="78"/>
      <c r="BB1214" s="78"/>
      <c r="BC1214" s="78"/>
      <c r="BD1214" s="78"/>
      <c r="BE1214" s="78"/>
      <c r="BF1214" s="78"/>
      <c r="BG1214" s="78"/>
      <c r="BH1214" s="78"/>
      <c r="BI1214" s="78"/>
      <c r="BJ1214" s="78"/>
      <c r="BK1214" s="78"/>
      <c r="BL1214" s="78"/>
      <c r="BM1214" s="78"/>
      <c r="BN1214" s="78"/>
      <c r="BO1214" s="78"/>
      <c r="BP1214" s="78"/>
      <c r="BQ1214" s="78"/>
      <c r="BR1214" s="78"/>
      <c r="BS1214" s="78"/>
      <c r="BT1214" s="78"/>
      <c r="BU1214" s="78"/>
      <c r="BV1214" s="78"/>
      <c r="BW1214" s="78"/>
      <c r="BX1214" s="78"/>
      <c r="BY1214" s="78"/>
      <c r="BZ1214" s="78"/>
    </row>
    <row r="1215" spans="1:78" s="67" customFormat="1" ht="12.75">
      <c r="A1215" s="200">
        <v>97</v>
      </c>
      <c r="B1215" s="265" t="s">
        <v>810</v>
      </c>
      <c r="C1215" s="190">
        <v>2019</v>
      </c>
      <c r="D1215" s="168">
        <v>2349</v>
      </c>
      <c r="E1215" s="78"/>
      <c r="F1215" s="78"/>
      <c r="G1215" s="78"/>
      <c r="H1215" s="78"/>
      <c r="I1215" s="78"/>
      <c r="J1215" s="78"/>
      <c r="K1215" s="78"/>
      <c r="L1215" s="78"/>
      <c r="M1215" s="78"/>
      <c r="N1215" s="78"/>
      <c r="O1215" s="78"/>
      <c r="P1215" s="78"/>
      <c r="Q1215" s="78"/>
      <c r="R1215" s="78"/>
      <c r="S1215" s="78"/>
      <c r="T1215" s="78"/>
      <c r="U1215" s="78"/>
      <c r="V1215" s="78"/>
      <c r="W1215" s="78"/>
      <c r="X1215" s="78"/>
      <c r="Y1215" s="78"/>
      <c r="Z1215" s="78"/>
      <c r="AA1215" s="78"/>
      <c r="AB1215" s="78"/>
      <c r="AC1215" s="78"/>
      <c r="AD1215" s="78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  <c r="AY1215" s="78"/>
      <c r="AZ1215" s="78"/>
      <c r="BA1215" s="78"/>
      <c r="BB1215" s="78"/>
      <c r="BC1215" s="78"/>
      <c r="BD1215" s="78"/>
      <c r="BE1215" s="78"/>
      <c r="BF1215" s="78"/>
      <c r="BG1215" s="78"/>
      <c r="BH1215" s="78"/>
      <c r="BI1215" s="78"/>
      <c r="BJ1215" s="78"/>
      <c r="BK1215" s="78"/>
      <c r="BL1215" s="78"/>
      <c r="BM1215" s="78"/>
      <c r="BN1215" s="78"/>
      <c r="BO1215" s="78"/>
      <c r="BP1215" s="78"/>
      <c r="BQ1215" s="78"/>
      <c r="BR1215" s="78"/>
      <c r="BS1215" s="78"/>
      <c r="BT1215" s="78"/>
      <c r="BU1215" s="78"/>
      <c r="BV1215" s="78"/>
      <c r="BW1215" s="78"/>
      <c r="BX1215" s="78"/>
      <c r="BY1215" s="78"/>
      <c r="BZ1215" s="78"/>
    </row>
    <row r="1216" spans="1:78" s="67" customFormat="1" ht="12.75">
      <c r="A1216" s="200">
        <v>98</v>
      </c>
      <c r="B1216" s="265" t="s">
        <v>810</v>
      </c>
      <c r="C1216" s="190">
        <v>2019</v>
      </c>
      <c r="D1216" s="168">
        <v>2349</v>
      </c>
      <c r="E1216" s="78"/>
      <c r="F1216" s="78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  <c r="AY1216" s="78"/>
      <c r="AZ1216" s="78"/>
      <c r="BA1216" s="78"/>
      <c r="BB1216" s="78"/>
      <c r="BC1216" s="78"/>
      <c r="BD1216" s="78"/>
      <c r="BE1216" s="78"/>
      <c r="BF1216" s="78"/>
      <c r="BG1216" s="78"/>
      <c r="BH1216" s="78"/>
      <c r="BI1216" s="78"/>
      <c r="BJ1216" s="78"/>
      <c r="BK1216" s="78"/>
      <c r="BL1216" s="78"/>
      <c r="BM1216" s="78"/>
      <c r="BN1216" s="78"/>
      <c r="BO1216" s="78"/>
      <c r="BP1216" s="78"/>
      <c r="BQ1216" s="78"/>
      <c r="BR1216" s="78"/>
      <c r="BS1216" s="78"/>
      <c r="BT1216" s="78"/>
      <c r="BU1216" s="78"/>
      <c r="BV1216" s="78"/>
      <c r="BW1216" s="78"/>
      <c r="BX1216" s="78"/>
      <c r="BY1216" s="78"/>
      <c r="BZ1216" s="78"/>
    </row>
    <row r="1217" spans="1:78" s="67" customFormat="1" ht="12.75">
      <c r="A1217" s="200">
        <v>99</v>
      </c>
      <c r="B1217" s="265" t="s">
        <v>810</v>
      </c>
      <c r="C1217" s="190">
        <v>2019</v>
      </c>
      <c r="D1217" s="168">
        <v>2349</v>
      </c>
      <c r="E1217" s="78"/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  <c r="BH1217" s="78"/>
      <c r="BI1217" s="78"/>
      <c r="BJ1217" s="78"/>
      <c r="BK1217" s="78"/>
      <c r="BL1217" s="78"/>
      <c r="BM1217" s="78"/>
      <c r="BN1217" s="78"/>
      <c r="BO1217" s="78"/>
      <c r="BP1217" s="78"/>
      <c r="BQ1217" s="78"/>
      <c r="BR1217" s="78"/>
      <c r="BS1217" s="78"/>
      <c r="BT1217" s="78"/>
      <c r="BU1217" s="78"/>
      <c r="BV1217" s="78"/>
      <c r="BW1217" s="78"/>
      <c r="BX1217" s="78"/>
      <c r="BY1217" s="78"/>
      <c r="BZ1217" s="78"/>
    </row>
    <row r="1218" spans="1:78" s="67" customFormat="1" ht="12.75">
      <c r="A1218" s="200">
        <v>100</v>
      </c>
      <c r="B1218" s="265" t="s">
        <v>810</v>
      </c>
      <c r="C1218" s="190">
        <v>2019</v>
      </c>
      <c r="D1218" s="168">
        <v>2349</v>
      </c>
      <c r="E1218" s="78"/>
      <c r="F1218" s="78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  <c r="BH1218" s="78"/>
      <c r="BI1218" s="78"/>
      <c r="BJ1218" s="78"/>
      <c r="BK1218" s="78"/>
      <c r="BL1218" s="78"/>
      <c r="BM1218" s="78"/>
      <c r="BN1218" s="78"/>
      <c r="BO1218" s="78"/>
      <c r="BP1218" s="78"/>
      <c r="BQ1218" s="78"/>
      <c r="BR1218" s="78"/>
      <c r="BS1218" s="78"/>
      <c r="BT1218" s="78"/>
      <c r="BU1218" s="78"/>
      <c r="BV1218" s="78"/>
      <c r="BW1218" s="78"/>
      <c r="BX1218" s="78"/>
      <c r="BY1218" s="78"/>
      <c r="BZ1218" s="78"/>
    </row>
    <row r="1219" spans="1:78" s="67" customFormat="1" ht="12.75">
      <c r="A1219" s="200">
        <v>101</v>
      </c>
      <c r="B1219" s="265" t="s">
        <v>810</v>
      </c>
      <c r="C1219" s="190">
        <v>2019</v>
      </c>
      <c r="D1219" s="168">
        <v>2349</v>
      </c>
      <c r="E1219" s="78"/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  <c r="BH1219" s="78"/>
      <c r="BI1219" s="78"/>
      <c r="BJ1219" s="78"/>
      <c r="BK1219" s="78"/>
      <c r="BL1219" s="78"/>
      <c r="BM1219" s="78"/>
      <c r="BN1219" s="78"/>
      <c r="BO1219" s="78"/>
      <c r="BP1219" s="78"/>
      <c r="BQ1219" s="78"/>
      <c r="BR1219" s="78"/>
      <c r="BS1219" s="78"/>
      <c r="BT1219" s="78"/>
      <c r="BU1219" s="78"/>
      <c r="BV1219" s="78"/>
      <c r="BW1219" s="78"/>
      <c r="BX1219" s="78"/>
      <c r="BY1219" s="78"/>
      <c r="BZ1219" s="78"/>
    </row>
    <row r="1220" spans="1:78" s="67" customFormat="1" ht="12.75">
      <c r="A1220" s="200">
        <v>102</v>
      </c>
      <c r="B1220" s="265" t="s">
        <v>810</v>
      </c>
      <c r="C1220" s="190">
        <v>2019</v>
      </c>
      <c r="D1220" s="168">
        <v>2349</v>
      </c>
      <c r="E1220" s="78"/>
      <c r="F1220" s="78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  <c r="BH1220" s="78"/>
      <c r="BI1220" s="78"/>
      <c r="BJ1220" s="78"/>
      <c r="BK1220" s="78"/>
      <c r="BL1220" s="78"/>
      <c r="BM1220" s="78"/>
      <c r="BN1220" s="78"/>
      <c r="BO1220" s="78"/>
      <c r="BP1220" s="78"/>
      <c r="BQ1220" s="78"/>
      <c r="BR1220" s="78"/>
      <c r="BS1220" s="78"/>
      <c r="BT1220" s="78"/>
      <c r="BU1220" s="78"/>
      <c r="BV1220" s="78"/>
      <c r="BW1220" s="78"/>
      <c r="BX1220" s="78"/>
      <c r="BY1220" s="78"/>
      <c r="BZ1220" s="78"/>
    </row>
    <row r="1221" spans="1:78" s="67" customFormat="1" ht="13.5" thickBot="1">
      <c r="A1221" s="200">
        <v>103</v>
      </c>
      <c r="B1221" s="265" t="s">
        <v>810</v>
      </c>
      <c r="C1221" s="190">
        <v>2019</v>
      </c>
      <c r="D1221" s="168">
        <v>2349</v>
      </c>
      <c r="E1221" s="78"/>
      <c r="F1221" s="78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  <c r="BH1221" s="78"/>
      <c r="BI1221" s="78"/>
      <c r="BJ1221" s="78"/>
      <c r="BK1221" s="78"/>
      <c r="BL1221" s="78"/>
      <c r="BM1221" s="78"/>
      <c r="BN1221" s="78"/>
      <c r="BO1221" s="78"/>
      <c r="BP1221" s="78"/>
      <c r="BQ1221" s="78"/>
      <c r="BR1221" s="78"/>
      <c r="BS1221" s="78"/>
      <c r="BT1221" s="78"/>
      <c r="BU1221" s="78"/>
      <c r="BV1221" s="78"/>
      <c r="BW1221" s="78"/>
      <c r="BX1221" s="78"/>
      <c r="BY1221" s="78"/>
      <c r="BZ1221" s="78"/>
    </row>
    <row r="1222" spans="1:78" s="67" customFormat="1" ht="19.5" customHeight="1" thickBot="1">
      <c r="A1222" s="443" t="s">
        <v>66</v>
      </c>
      <c r="B1222" s="444"/>
      <c r="C1222" s="104"/>
      <c r="D1222" s="86">
        <f>SUM(D1119:D1221)</f>
        <v>141706.23</v>
      </c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  <c r="BH1222" s="78"/>
      <c r="BI1222" s="78"/>
      <c r="BJ1222" s="78"/>
      <c r="BK1222" s="78"/>
      <c r="BL1222" s="78"/>
      <c r="BM1222" s="78"/>
      <c r="BN1222" s="78"/>
      <c r="BO1222" s="78"/>
      <c r="BP1222" s="78"/>
      <c r="BQ1222" s="78"/>
      <c r="BR1222" s="78"/>
      <c r="BS1222" s="78"/>
      <c r="BT1222" s="78"/>
      <c r="BU1222" s="78"/>
      <c r="BV1222" s="78"/>
      <c r="BW1222" s="78"/>
      <c r="BX1222" s="78"/>
      <c r="BY1222" s="78"/>
      <c r="BZ1222" s="78"/>
    </row>
    <row r="1223" spans="1:78" s="67" customFormat="1" ht="15.75" customHeight="1" thickBot="1">
      <c r="A1223" s="449" t="s">
        <v>252</v>
      </c>
      <c r="B1223" s="450"/>
      <c r="C1223" s="450"/>
      <c r="D1223" s="451"/>
      <c r="E1223" s="78"/>
      <c r="F1223" s="78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  <c r="BH1223" s="78"/>
      <c r="BI1223" s="78"/>
      <c r="BJ1223" s="78"/>
      <c r="BK1223" s="78"/>
      <c r="BL1223" s="78"/>
      <c r="BM1223" s="78"/>
      <c r="BN1223" s="78"/>
      <c r="BO1223" s="78"/>
      <c r="BP1223" s="78"/>
      <c r="BQ1223" s="78"/>
      <c r="BR1223" s="78"/>
      <c r="BS1223" s="78"/>
      <c r="BT1223" s="78"/>
      <c r="BU1223" s="78"/>
      <c r="BV1223" s="78"/>
      <c r="BW1223" s="78"/>
      <c r="BX1223" s="78"/>
      <c r="BY1223" s="78"/>
      <c r="BZ1223" s="78"/>
    </row>
    <row r="1224" spans="1:78" s="67" customFormat="1" ht="12.75">
      <c r="A1224" s="200">
        <v>1</v>
      </c>
      <c r="B1224" s="173" t="s">
        <v>224</v>
      </c>
      <c r="C1224" s="190">
        <v>2015</v>
      </c>
      <c r="D1224" s="175">
        <v>2201.7</v>
      </c>
      <c r="E1224" s="78"/>
      <c r="F1224" s="78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  <c r="BH1224" s="78"/>
      <c r="BI1224" s="78"/>
      <c r="BJ1224" s="78"/>
      <c r="BK1224" s="78"/>
      <c r="BL1224" s="78"/>
      <c r="BM1224" s="78"/>
      <c r="BN1224" s="78"/>
      <c r="BO1224" s="78"/>
      <c r="BP1224" s="78"/>
      <c r="BQ1224" s="78"/>
      <c r="BR1224" s="78"/>
      <c r="BS1224" s="78"/>
      <c r="BT1224" s="78"/>
      <c r="BU1224" s="78"/>
      <c r="BV1224" s="78"/>
      <c r="BW1224" s="78"/>
      <c r="BX1224" s="78"/>
      <c r="BY1224" s="78"/>
      <c r="BZ1224" s="78"/>
    </row>
    <row r="1225" spans="1:78" s="67" customFormat="1" ht="12.75">
      <c r="A1225" s="200">
        <v>2</v>
      </c>
      <c r="B1225" s="173" t="s">
        <v>224</v>
      </c>
      <c r="C1225" s="190">
        <v>2015</v>
      </c>
      <c r="D1225" s="175">
        <v>1662.6</v>
      </c>
      <c r="E1225" s="78"/>
      <c r="F1225" s="78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  <c r="BH1225" s="78"/>
      <c r="BI1225" s="78"/>
      <c r="BJ1225" s="78"/>
      <c r="BK1225" s="78"/>
      <c r="BL1225" s="78"/>
      <c r="BM1225" s="78"/>
      <c r="BN1225" s="78"/>
      <c r="BO1225" s="78"/>
      <c r="BP1225" s="78"/>
      <c r="BQ1225" s="78"/>
      <c r="BR1225" s="78"/>
      <c r="BS1225" s="78"/>
      <c r="BT1225" s="78"/>
      <c r="BU1225" s="78"/>
      <c r="BV1225" s="78"/>
      <c r="BW1225" s="78"/>
      <c r="BX1225" s="78"/>
      <c r="BY1225" s="78"/>
      <c r="BZ1225" s="78"/>
    </row>
    <row r="1226" spans="1:78" s="67" customFormat="1" ht="12.75">
      <c r="A1226" s="200">
        <v>3</v>
      </c>
      <c r="B1226" s="173" t="s">
        <v>813</v>
      </c>
      <c r="C1226" s="190">
        <v>2015</v>
      </c>
      <c r="D1226" s="175">
        <v>5800</v>
      </c>
      <c r="E1226" s="78"/>
      <c r="F1226" s="78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  <c r="BH1226" s="78"/>
      <c r="BI1226" s="78"/>
      <c r="BJ1226" s="78"/>
      <c r="BK1226" s="78"/>
      <c r="BL1226" s="78"/>
      <c r="BM1226" s="78"/>
      <c r="BN1226" s="78"/>
      <c r="BO1226" s="78"/>
      <c r="BP1226" s="78"/>
      <c r="BQ1226" s="78"/>
      <c r="BR1226" s="78"/>
      <c r="BS1226" s="78"/>
      <c r="BT1226" s="78"/>
      <c r="BU1226" s="78"/>
      <c r="BV1226" s="78"/>
      <c r="BW1226" s="78"/>
      <c r="BX1226" s="78"/>
      <c r="BY1226" s="78"/>
      <c r="BZ1226" s="78"/>
    </row>
    <row r="1227" spans="1:78" s="67" customFormat="1" ht="12.75">
      <c r="A1227" s="200">
        <v>4</v>
      </c>
      <c r="B1227" s="173" t="s">
        <v>814</v>
      </c>
      <c r="C1227" s="190">
        <v>2016</v>
      </c>
      <c r="D1227" s="175">
        <v>9263.77</v>
      </c>
      <c r="E1227" s="78"/>
      <c r="F1227" s="78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  <c r="BH1227" s="78"/>
      <c r="BI1227" s="78"/>
      <c r="BJ1227" s="78"/>
      <c r="BK1227" s="78"/>
      <c r="BL1227" s="78"/>
      <c r="BM1227" s="78"/>
      <c r="BN1227" s="78"/>
      <c r="BO1227" s="78"/>
      <c r="BP1227" s="78"/>
      <c r="BQ1227" s="78"/>
      <c r="BR1227" s="78"/>
      <c r="BS1227" s="78"/>
      <c r="BT1227" s="78"/>
      <c r="BU1227" s="78"/>
      <c r="BV1227" s="78"/>
      <c r="BW1227" s="78"/>
      <c r="BX1227" s="78"/>
      <c r="BY1227" s="78"/>
      <c r="BZ1227" s="78"/>
    </row>
    <row r="1228" spans="1:78" s="67" customFormat="1" ht="12.75">
      <c r="A1228" s="200">
        <v>5</v>
      </c>
      <c r="B1228" s="173" t="s">
        <v>234</v>
      </c>
      <c r="C1228" s="190">
        <v>2016</v>
      </c>
      <c r="D1228" s="175">
        <v>2500</v>
      </c>
      <c r="E1228" s="78"/>
      <c r="F1228" s="78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  <c r="BH1228" s="78"/>
      <c r="BI1228" s="78"/>
      <c r="BJ1228" s="78"/>
      <c r="BK1228" s="78"/>
      <c r="BL1228" s="78"/>
      <c r="BM1228" s="78"/>
      <c r="BN1228" s="78"/>
      <c r="BO1228" s="78"/>
      <c r="BP1228" s="78"/>
      <c r="BQ1228" s="78"/>
      <c r="BR1228" s="78"/>
      <c r="BS1228" s="78"/>
      <c r="BT1228" s="78"/>
      <c r="BU1228" s="78"/>
      <c r="BV1228" s="78"/>
      <c r="BW1228" s="78"/>
      <c r="BX1228" s="78"/>
      <c r="BY1228" s="78"/>
      <c r="BZ1228" s="78"/>
    </row>
    <row r="1229" spans="1:78" s="67" customFormat="1" ht="12.75">
      <c r="A1229" s="200">
        <v>6</v>
      </c>
      <c r="B1229" s="173" t="s">
        <v>331</v>
      </c>
      <c r="C1229" s="190">
        <v>2017</v>
      </c>
      <c r="D1229" s="175">
        <v>3888.03</v>
      </c>
      <c r="E1229" s="78"/>
      <c r="F1229" s="78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  <c r="BH1229" s="78"/>
      <c r="BI1229" s="78"/>
      <c r="BJ1229" s="78"/>
      <c r="BK1229" s="78"/>
      <c r="BL1229" s="78"/>
      <c r="BM1229" s="78"/>
      <c r="BN1229" s="78"/>
      <c r="BO1229" s="78"/>
      <c r="BP1229" s="78"/>
      <c r="BQ1229" s="78"/>
      <c r="BR1229" s="78"/>
      <c r="BS1229" s="78"/>
      <c r="BT1229" s="78"/>
      <c r="BU1229" s="78"/>
      <c r="BV1229" s="78"/>
      <c r="BW1229" s="78"/>
      <c r="BX1229" s="78"/>
      <c r="BY1229" s="78"/>
      <c r="BZ1229" s="78"/>
    </row>
    <row r="1230" spans="1:78" s="67" customFormat="1" ht="12.75">
      <c r="A1230" s="200">
        <v>7</v>
      </c>
      <c r="B1230" s="173" t="s">
        <v>331</v>
      </c>
      <c r="C1230" s="190">
        <v>2017</v>
      </c>
      <c r="D1230" s="175">
        <v>3888.03</v>
      </c>
      <c r="E1230" s="78"/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  <c r="BH1230" s="78"/>
      <c r="BI1230" s="78"/>
      <c r="BJ1230" s="78"/>
      <c r="BK1230" s="78"/>
      <c r="BL1230" s="78"/>
      <c r="BM1230" s="78"/>
      <c r="BN1230" s="78"/>
      <c r="BO1230" s="78"/>
      <c r="BP1230" s="78"/>
      <c r="BQ1230" s="78"/>
      <c r="BR1230" s="78"/>
      <c r="BS1230" s="78"/>
      <c r="BT1230" s="78"/>
      <c r="BU1230" s="78"/>
      <c r="BV1230" s="78"/>
      <c r="BW1230" s="78"/>
      <c r="BX1230" s="78"/>
      <c r="BY1230" s="78"/>
      <c r="BZ1230" s="78"/>
    </row>
    <row r="1231" spans="1:78" s="67" customFormat="1" ht="12.75">
      <c r="A1231" s="200">
        <v>8</v>
      </c>
      <c r="B1231" s="173" t="s">
        <v>442</v>
      </c>
      <c r="C1231" s="190">
        <v>2017</v>
      </c>
      <c r="D1231" s="175">
        <v>2185</v>
      </c>
      <c r="E1231" s="78"/>
      <c r="F1231" s="78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  <c r="BH1231" s="78"/>
      <c r="BI1231" s="78"/>
      <c r="BJ1231" s="78"/>
      <c r="BK1231" s="78"/>
      <c r="BL1231" s="78"/>
      <c r="BM1231" s="78"/>
      <c r="BN1231" s="78"/>
      <c r="BO1231" s="78"/>
      <c r="BP1231" s="78"/>
      <c r="BQ1231" s="78"/>
      <c r="BR1231" s="78"/>
      <c r="BS1231" s="78"/>
      <c r="BT1231" s="78"/>
      <c r="BU1231" s="78"/>
      <c r="BV1231" s="78"/>
      <c r="BW1231" s="78"/>
      <c r="BX1231" s="78"/>
      <c r="BY1231" s="78"/>
      <c r="BZ1231" s="78"/>
    </row>
    <row r="1232" spans="1:78" s="67" customFormat="1" ht="12.75">
      <c r="A1232" s="200">
        <v>9</v>
      </c>
      <c r="B1232" s="173" t="s">
        <v>443</v>
      </c>
      <c r="C1232" s="190">
        <v>2017</v>
      </c>
      <c r="D1232" s="175">
        <v>2359</v>
      </c>
      <c r="E1232" s="78"/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  <c r="BK1232" s="78"/>
      <c r="BL1232" s="78"/>
      <c r="BM1232" s="78"/>
      <c r="BN1232" s="78"/>
      <c r="BO1232" s="78"/>
      <c r="BP1232" s="78"/>
      <c r="BQ1232" s="78"/>
      <c r="BR1232" s="78"/>
      <c r="BS1232" s="78"/>
      <c r="BT1232" s="78"/>
      <c r="BU1232" s="78"/>
      <c r="BV1232" s="78"/>
      <c r="BW1232" s="78"/>
      <c r="BX1232" s="78"/>
      <c r="BY1232" s="78"/>
      <c r="BZ1232" s="78"/>
    </row>
    <row r="1233" spans="1:78" s="67" customFormat="1" ht="12.75">
      <c r="A1233" s="200">
        <v>10</v>
      </c>
      <c r="B1233" s="173" t="s">
        <v>225</v>
      </c>
      <c r="C1233" s="190">
        <v>2017</v>
      </c>
      <c r="D1233" s="175">
        <v>2618.67</v>
      </c>
      <c r="E1233" s="78"/>
      <c r="F1233" s="78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  <c r="BH1233" s="78"/>
      <c r="BI1233" s="78"/>
      <c r="BJ1233" s="78"/>
      <c r="BK1233" s="78"/>
      <c r="BL1233" s="78"/>
      <c r="BM1233" s="78"/>
      <c r="BN1233" s="78"/>
      <c r="BO1233" s="78"/>
      <c r="BP1233" s="78"/>
      <c r="BQ1233" s="78"/>
      <c r="BR1233" s="78"/>
      <c r="BS1233" s="78"/>
      <c r="BT1233" s="78"/>
      <c r="BU1233" s="78"/>
      <c r="BV1233" s="78"/>
      <c r="BW1233" s="78"/>
      <c r="BX1233" s="78"/>
      <c r="BY1233" s="78"/>
      <c r="BZ1233" s="78"/>
    </row>
    <row r="1234" spans="1:78" s="67" customFormat="1" ht="12.75">
      <c r="A1234" s="200">
        <v>11</v>
      </c>
      <c r="B1234" s="173" t="s">
        <v>663</v>
      </c>
      <c r="C1234" s="190">
        <v>2018</v>
      </c>
      <c r="D1234" s="175">
        <v>1775</v>
      </c>
      <c r="E1234" s="78"/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  <c r="BH1234" s="78"/>
      <c r="BI1234" s="78"/>
      <c r="BJ1234" s="78"/>
      <c r="BK1234" s="78"/>
      <c r="BL1234" s="78"/>
      <c r="BM1234" s="78"/>
      <c r="BN1234" s="78"/>
      <c r="BO1234" s="78"/>
      <c r="BP1234" s="78"/>
      <c r="BQ1234" s="78"/>
      <c r="BR1234" s="78"/>
      <c r="BS1234" s="78"/>
      <c r="BT1234" s="78"/>
      <c r="BU1234" s="78"/>
      <c r="BV1234" s="78"/>
      <c r="BW1234" s="78"/>
      <c r="BX1234" s="78"/>
      <c r="BY1234" s="78"/>
      <c r="BZ1234" s="78"/>
    </row>
    <row r="1235" spans="1:78" s="67" customFormat="1" ht="13.5" thickBot="1">
      <c r="A1235" s="200">
        <v>12</v>
      </c>
      <c r="B1235" s="173" t="s">
        <v>815</v>
      </c>
      <c r="C1235" s="190">
        <v>2019</v>
      </c>
      <c r="D1235" s="175">
        <v>2634.99</v>
      </c>
      <c r="E1235" s="78"/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  <c r="BH1235" s="78"/>
      <c r="BI1235" s="78"/>
      <c r="BJ1235" s="78"/>
      <c r="BK1235" s="78"/>
      <c r="BL1235" s="78"/>
      <c r="BM1235" s="78"/>
      <c r="BN1235" s="78"/>
      <c r="BO1235" s="78"/>
      <c r="BP1235" s="78"/>
      <c r="BQ1235" s="78"/>
      <c r="BR1235" s="78"/>
      <c r="BS1235" s="78"/>
      <c r="BT1235" s="78"/>
      <c r="BU1235" s="78"/>
      <c r="BV1235" s="78"/>
      <c r="BW1235" s="78"/>
      <c r="BX1235" s="78"/>
      <c r="BY1235" s="78"/>
      <c r="BZ1235" s="78"/>
    </row>
    <row r="1236" spans="1:78" s="67" customFormat="1" ht="19.5" customHeight="1" thickBot="1">
      <c r="A1236" s="443" t="s">
        <v>66</v>
      </c>
      <c r="B1236" s="444"/>
      <c r="C1236" s="104"/>
      <c r="D1236" s="86">
        <f>SUM(D1224:D1235)</f>
        <v>40776.78999999999</v>
      </c>
      <c r="E1236" s="78"/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  <c r="BH1236" s="78"/>
      <c r="BI1236" s="78"/>
      <c r="BJ1236" s="78"/>
      <c r="BK1236" s="78"/>
      <c r="BL1236" s="78"/>
      <c r="BM1236" s="78"/>
      <c r="BN1236" s="78"/>
      <c r="BO1236" s="78"/>
      <c r="BP1236" s="78"/>
      <c r="BQ1236" s="78"/>
      <c r="BR1236" s="78"/>
      <c r="BS1236" s="78"/>
      <c r="BT1236" s="78"/>
      <c r="BU1236" s="78"/>
      <c r="BV1236" s="78"/>
      <c r="BW1236" s="78"/>
      <c r="BX1236" s="78"/>
      <c r="BY1236" s="78"/>
      <c r="BZ1236" s="78"/>
    </row>
    <row r="1237" spans="1:78" s="67" customFormat="1" ht="15.75" customHeight="1" thickBot="1">
      <c r="A1237" s="449" t="s">
        <v>138</v>
      </c>
      <c r="B1237" s="450"/>
      <c r="C1237" s="450"/>
      <c r="D1237" s="451"/>
      <c r="E1237" s="78"/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  <c r="BK1237" s="78"/>
      <c r="BL1237" s="78"/>
      <c r="BM1237" s="78"/>
      <c r="BN1237" s="78"/>
      <c r="BO1237" s="78"/>
      <c r="BP1237" s="78"/>
      <c r="BQ1237" s="78"/>
      <c r="BR1237" s="78"/>
      <c r="BS1237" s="78"/>
      <c r="BT1237" s="78"/>
      <c r="BU1237" s="78"/>
      <c r="BV1237" s="78"/>
      <c r="BW1237" s="78"/>
      <c r="BX1237" s="78"/>
      <c r="BY1237" s="78"/>
      <c r="BZ1237" s="78"/>
    </row>
    <row r="1238" spans="1:78" s="67" customFormat="1" ht="12.75">
      <c r="A1238" s="200">
        <v>1</v>
      </c>
      <c r="B1238" s="173" t="s">
        <v>261</v>
      </c>
      <c r="C1238" s="190">
        <v>2015</v>
      </c>
      <c r="D1238" s="178">
        <v>1569</v>
      </c>
      <c r="E1238" s="78"/>
      <c r="F1238" s="78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  <c r="BH1238" s="78"/>
      <c r="BI1238" s="78"/>
      <c r="BJ1238" s="78"/>
      <c r="BK1238" s="78"/>
      <c r="BL1238" s="78"/>
      <c r="BM1238" s="78"/>
      <c r="BN1238" s="78"/>
      <c r="BO1238" s="78"/>
      <c r="BP1238" s="78"/>
      <c r="BQ1238" s="78"/>
      <c r="BR1238" s="78"/>
      <c r="BS1238" s="78"/>
      <c r="BT1238" s="78"/>
      <c r="BU1238" s="78"/>
      <c r="BV1238" s="78"/>
      <c r="BW1238" s="78"/>
      <c r="BX1238" s="78"/>
      <c r="BY1238" s="78"/>
      <c r="BZ1238" s="78"/>
    </row>
    <row r="1239" spans="1:78" s="67" customFormat="1" ht="15" customHeight="1">
      <c r="A1239" s="200">
        <v>2</v>
      </c>
      <c r="B1239" s="173" t="s">
        <v>263</v>
      </c>
      <c r="C1239" s="297">
        <v>2015</v>
      </c>
      <c r="D1239" s="178">
        <v>319</v>
      </c>
      <c r="E1239" s="78"/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  <c r="BH1239" s="78"/>
      <c r="BI1239" s="78"/>
      <c r="BJ1239" s="78"/>
      <c r="BK1239" s="78"/>
      <c r="BL1239" s="78"/>
      <c r="BM1239" s="78"/>
      <c r="BN1239" s="78"/>
      <c r="BO1239" s="78"/>
      <c r="BP1239" s="78"/>
      <c r="BQ1239" s="78"/>
      <c r="BR1239" s="78"/>
      <c r="BS1239" s="78"/>
      <c r="BT1239" s="78"/>
      <c r="BU1239" s="78"/>
      <c r="BV1239" s="78"/>
      <c r="BW1239" s="78"/>
      <c r="BX1239" s="78"/>
      <c r="BY1239" s="78"/>
      <c r="BZ1239" s="78"/>
    </row>
    <row r="1240" spans="1:78" s="67" customFormat="1" ht="14.25" customHeight="1">
      <c r="A1240" s="200">
        <v>3</v>
      </c>
      <c r="B1240" s="173" t="s">
        <v>264</v>
      </c>
      <c r="C1240" s="190">
        <v>2015</v>
      </c>
      <c r="D1240" s="178">
        <v>880</v>
      </c>
      <c r="E1240" s="78"/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  <c r="BH1240" s="78"/>
      <c r="BI1240" s="78"/>
      <c r="BJ1240" s="78"/>
      <c r="BK1240" s="78"/>
      <c r="BL1240" s="78"/>
      <c r="BM1240" s="78"/>
      <c r="BN1240" s="78"/>
      <c r="BO1240" s="78"/>
      <c r="BP1240" s="78"/>
      <c r="BQ1240" s="78"/>
      <c r="BR1240" s="78"/>
      <c r="BS1240" s="78"/>
      <c r="BT1240" s="78"/>
      <c r="BU1240" s="78"/>
      <c r="BV1240" s="78"/>
      <c r="BW1240" s="78"/>
      <c r="BX1240" s="78"/>
      <c r="BY1240" s="78"/>
      <c r="BZ1240" s="78"/>
    </row>
    <row r="1241" spans="1:78" s="67" customFormat="1" ht="12.75">
      <c r="A1241" s="200">
        <v>4</v>
      </c>
      <c r="B1241" s="173" t="s">
        <v>265</v>
      </c>
      <c r="C1241" s="190">
        <v>2015</v>
      </c>
      <c r="D1241" s="178">
        <v>780</v>
      </c>
      <c r="E1241" s="78"/>
      <c r="F1241" s="78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  <c r="BH1241" s="78"/>
      <c r="BI1241" s="78"/>
      <c r="BJ1241" s="78"/>
      <c r="BK1241" s="78"/>
      <c r="BL1241" s="78"/>
      <c r="BM1241" s="78"/>
      <c r="BN1241" s="78"/>
      <c r="BO1241" s="78"/>
      <c r="BP1241" s="78"/>
      <c r="BQ1241" s="78"/>
      <c r="BR1241" s="78"/>
      <c r="BS1241" s="78"/>
      <c r="BT1241" s="78"/>
      <c r="BU1241" s="78"/>
      <c r="BV1241" s="78"/>
      <c r="BW1241" s="78"/>
      <c r="BX1241" s="78"/>
      <c r="BY1241" s="78"/>
      <c r="BZ1241" s="78"/>
    </row>
    <row r="1242" spans="1:78" s="67" customFormat="1" ht="12.75">
      <c r="A1242" s="200">
        <v>5</v>
      </c>
      <c r="B1242" s="265" t="s">
        <v>266</v>
      </c>
      <c r="C1242" s="297">
        <v>2016</v>
      </c>
      <c r="D1242" s="178">
        <v>655</v>
      </c>
      <c r="E1242" s="78"/>
      <c r="F1242" s="78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  <c r="BH1242" s="78"/>
      <c r="BI1242" s="78"/>
      <c r="BJ1242" s="78"/>
      <c r="BK1242" s="78"/>
      <c r="BL1242" s="78"/>
      <c r="BM1242" s="78"/>
      <c r="BN1242" s="78"/>
      <c r="BO1242" s="78"/>
      <c r="BP1242" s="78"/>
      <c r="BQ1242" s="78"/>
      <c r="BR1242" s="78"/>
      <c r="BS1242" s="78"/>
      <c r="BT1242" s="78"/>
      <c r="BU1242" s="78"/>
      <c r="BV1242" s="78"/>
      <c r="BW1242" s="78"/>
      <c r="BX1242" s="78"/>
      <c r="BY1242" s="78"/>
      <c r="BZ1242" s="78"/>
    </row>
    <row r="1243" spans="1:78" s="67" customFormat="1" ht="16.5" customHeight="1">
      <c r="A1243" s="200">
        <v>6</v>
      </c>
      <c r="B1243" s="265" t="s">
        <v>294</v>
      </c>
      <c r="C1243" s="297">
        <v>2016</v>
      </c>
      <c r="D1243" s="178">
        <v>2849</v>
      </c>
      <c r="E1243" s="78"/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  <c r="BH1243" s="78"/>
      <c r="BI1243" s="78"/>
      <c r="BJ1243" s="78"/>
      <c r="BK1243" s="78"/>
      <c r="BL1243" s="78"/>
      <c r="BM1243" s="78"/>
      <c r="BN1243" s="78"/>
      <c r="BO1243" s="78"/>
      <c r="BP1243" s="78"/>
      <c r="BQ1243" s="78"/>
      <c r="BR1243" s="78"/>
      <c r="BS1243" s="78"/>
      <c r="BT1243" s="78"/>
      <c r="BU1243" s="78"/>
      <c r="BV1243" s="78"/>
      <c r="BW1243" s="78"/>
      <c r="BX1243" s="78"/>
      <c r="BY1243" s="78"/>
      <c r="BZ1243" s="78"/>
    </row>
    <row r="1244" spans="1:78" s="67" customFormat="1" ht="12.75">
      <c r="A1244" s="200">
        <v>7</v>
      </c>
      <c r="B1244" s="173" t="s">
        <v>571</v>
      </c>
      <c r="C1244" s="190">
        <v>2017</v>
      </c>
      <c r="D1244" s="178">
        <v>1099</v>
      </c>
      <c r="E1244" s="78"/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  <c r="BH1244" s="78"/>
      <c r="BI1244" s="78"/>
      <c r="BJ1244" s="78"/>
      <c r="BK1244" s="78"/>
      <c r="BL1244" s="78"/>
      <c r="BM1244" s="78"/>
      <c r="BN1244" s="78"/>
      <c r="BO1244" s="78"/>
      <c r="BP1244" s="78"/>
      <c r="BQ1244" s="78"/>
      <c r="BR1244" s="78"/>
      <c r="BS1244" s="78"/>
      <c r="BT1244" s="78"/>
      <c r="BU1244" s="78"/>
      <c r="BV1244" s="78"/>
      <c r="BW1244" s="78"/>
      <c r="BX1244" s="78"/>
      <c r="BY1244" s="78"/>
      <c r="BZ1244" s="78"/>
    </row>
    <row r="1245" spans="1:78" s="67" customFormat="1" ht="13.5" customHeight="1">
      <c r="A1245" s="200">
        <v>8</v>
      </c>
      <c r="B1245" s="173" t="s">
        <v>866</v>
      </c>
      <c r="C1245" s="190">
        <v>2017</v>
      </c>
      <c r="D1245" s="178">
        <v>1040</v>
      </c>
      <c r="E1245" s="78"/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  <c r="BH1245" s="78"/>
      <c r="BI1245" s="78"/>
      <c r="BJ1245" s="78"/>
      <c r="BK1245" s="78"/>
      <c r="BL1245" s="78"/>
      <c r="BM1245" s="78"/>
      <c r="BN1245" s="78"/>
      <c r="BO1245" s="78"/>
      <c r="BP1245" s="78"/>
      <c r="BQ1245" s="78"/>
      <c r="BR1245" s="78"/>
      <c r="BS1245" s="78"/>
      <c r="BT1245" s="78"/>
      <c r="BU1245" s="78"/>
      <c r="BV1245" s="78"/>
      <c r="BW1245" s="78"/>
      <c r="BX1245" s="78"/>
      <c r="BY1245" s="78"/>
      <c r="BZ1245" s="78"/>
    </row>
    <row r="1246" spans="1:78" s="67" customFormat="1" ht="12.75">
      <c r="A1246" s="200">
        <v>9</v>
      </c>
      <c r="B1246" s="173" t="s">
        <v>867</v>
      </c>
      <c r="C1246" s="190">
        <v>2019</v>
      </c>
      <c r="D1246" s="178">
        <v>1529.1</v>
      </c>
      <c r="E1246" s="78"/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  <c r="BH1246" s="78"/>
      <c r="BI1246" s="78"/>
      <c r="BJ1246" s="78"/>
      <c r="BK1246" s="78"/>
      <c r="BL1246" s="78"/>
      <c r="BM1246" s="78"/>
      <c r="BN1246" s="78"/>
      <c r="BO1246" s="78"/>
      <c r="BP1246" s="78"/>
      <c r="BQ1246" s="78"/>
      <c r="BR1246" s="78"/>
      <c r="BS1246" s="78"/>
      <c r="BT1246" s="78"/>
      <c r="BU1246" s="78"/>
      <c r="BV1246" s="78"/>
      <c r="BW1246" s="78"/>
      <c r="BX1246" s="78"/>
      <c r="BY1246" s="78"/>
      <c r="BZ1246" s="78"/>
    </row>
    <row r="1247" spans="1:78" s="67" customFormat="1" ht="13.5" thickBot="1">
      <c r="A1247" s="200">
        <v>10</v>
      </c>
      <c r="B1247" s="173" t="s">
        <v>868</v>
      </c>
      <c r="C1247" s="190">
        <v>2019</v>
      </c>
      <c r="D1247" s="178">
        <v>8500</v>
      </c>
      <c r="E1247" s="78"/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  <c r="BH1247" s="78"/>
      <c r="BI1247" s="78"/>
      <c r="BJ1247" s="78"/>
      <c r="BK1247" s="78"/>
      <c r="BL1247" s="78"/>
      <c r="BM1247" s="78"/>
      <c r="BN1247" s="78"/>
      <c r="BO1247" s="78"/>
      <c r="BP1247" s="78"/>
      <c r="BQ1247" s="78"/>
      <c r="BR1247" s="78"/>
      <c r="BS1247" s="78"/>
      <c r="BT1247" s="78"/>
      <c r="BU1247" s="78"/>
      <c r="BV1247" s="78"/>
      <c r="BW1247" s="78"/>
      <c r="BX1247" s="78"/>
      <c r="BY1247" s="78"/>
      <c r="BZ1247" s="78"/>
    </row>
    <row r="1248" spans="1:78" s="67" customFormat="1" ht="19.5" customHeight="1" thickBot="1">
      <c r="A1248" s="443" t="s">
        <v>66</v>
      </c>
      <c r="B1248" s="444"/>
      <c r="C1248" s="104"/>
      <c r="D1248" s="86">
        <f>SUM(D1238:D1247)</f>
        <v>19220.1</v>
      </c>
      <c r="E1248" s="78"/>
      <c r="F1248" s="78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  <c r="BH1248" s="78"/>
      <c r="BI1248" s="78"/>
      <c r="BJ1248" s="78"/>
      <c r="BK1248" s="78"/>
      <c r="BL1248" s="78"/>
      <c r="BM1248" s="78"/>
      <c r="BN1248" s="78"/>
      <c r="BO1248" s="78"/>
      <c r="BP1248" s="78"/>
      <c r="BQ1248" s="78"/>
      <c r="BR1248" s="78"/>
      <c r="BS1248" s="78"/>
      <c r="BT1248" s="78"/>
      <c r="BU1248" s="78"/>
      <c r="BV1248" s="78"/>
      <c r="BW1248" s="78"/>
      <c r="BX1248" s="78"/>
      <c r="BY1248" s="78"/>
      <c r="BZ1248" s="78"/>
    </row>
    <row r="1249" spans="1:78" s="67" customFormat="1" ht="15.75" customHeight="1" thickBot="1">
      <c r="A1249" s="449" t="s">
        <v>270</v>
      </c>
      <c r="B1249" s="450"/>
      <c r="C1249" s="450"/>
      <c r="D1249" s="451"/>
      <c r="E1249" s="78"/>
      <c r="F1249" s="78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  <c r="BM1249" s="78"/>
      <c r="BN1249" s="78"/>
      <c r="BO1249" s="78"/>
      <c r="BP1249" s="78"/>
      <c r="BQ1249" s="78"/>
      <c r="BR1249" s="78"/>
      <c r="BS1249" s="78"/>
      <c r="BT1249" s="78"/>
      <c r="BU1249" s="78"/>
      <c r="BV1249" s="78"/>
      <c r="BW1249" s="78"/>
      <c r="BX1249" s="78"/>
      <c r="BY1249" s="78"/>
      <c r="BZ1249" s="78"/>
    </row>
    <row r="1250" spans="1:78" s="67" customFormat="1" ht="15.75" customHeight="1" thickBot="1">
      <c r="A1250" s="199">
        <v>1</v>
      </c>
      <c r="B1250" s="42" t="s">
        <v>888</v>
      </c>
      <c r="C1250" s="37">
        <v>2019</v>
      </c>
      <c r="D1250" s="51">
        <v>3067.62</v>
      </c>
      <c r="E1250" s="78"/>
      <c r="F1250" s="78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  <c r="BH1250" s="78"/>
      <c r="BI1250" s="78"/>
      <c r="BJ1250" s="78"/>
      <c r="BK1250" s="78"/>
      <c r="BL1250" s="78"/>
      <c r="BM1250" s="78"/>
      <c r="BN1250" s="78"/>
      <c r="BO1250" s="78"/>
      <c r="BP1250" s="78"/>
      <c r="BQ1250" s="78"/>
      <c r="BR1250" s="78"/>
      <c r="BS1250" s="78"/>
      <c r="BT1250" s="78"/>
      <c r="BU1250" s="78"/>
      <c r="BV1250" s="78"/>
      <c r="BW1250" s="78"/>
      <c r="BX1250" s="78"/>
      <c r="BY1250" s="78"/>
      <c r="BZ1250" s="78"/>
    </row>
    <row r="1251" spans="1:78" s="67" customFormat="1" ht="19.5" customHeight="1" thickBot="1">
      <c r="A1251" s="443" t="s">
        <v>66</v>
      </c>
      <c r="B1251" s="444"/>
      <c r="C1251" s="104"/>
      <c r="D1251" s="86">
        <f>SUM(D1250)</f>
        <v>3067.62</v>
      </c>
      <c r="E1251" s="78"/>
      <c r="F1251" s="78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  <c r="BH1251" s="78"/>
      <c r="BI1251" s="78"/>
      <c r="BJ1251" s="78"/>
      <c r="BK1251" s="78"/>
      <c r="BL1251" s="78"/>
      <c r="BM1251" s="78"/>
      <c r="BN1251" s="78"/>
      <c r="BO1251" s="78"/>
      <c r="BP1251" s="78"/>
      <c r="BQ1251" s="78"/>
      <c r="BR1251" s="78"/>
      <c r="BS1251" s="78"/>
      <c r="BT1251" s="78"/>
      <c r="BU1251" s="78"/>
      <c r="BV1251" s="78"/>
      <c r="BW1251" s="78"/>
      <c r="BX1251" s="78"/>
      <c r="BY1251" s="78"/>
      <c r="BZ1251" s="78"/>
    </row>
    <row r="1252" spans="1:78" s="67" customFormat="1" ht="15" customHeight="1" thickBot="1">
      <c r="A1252" s="449" t="s">
        <v>272</v>
      </c>
      <c r="B1252" s="450"/>
      <c r="C1252" s="450"/>
      <c r="D1252" s="451"/>
      <c r="E1252" s="78"/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  <c r="BH1252" s="78"/>
      <c r="BI1252" s="78"/>
      <c r="BJ1252" s="78"/>
      <c r="BK1252" s="78"/>
      <c r="BL1252" s="78"/>
      <c r="BM1252" s="78"/>
      <c r="BN1252" s="78"/>
      <c r="BO1252" s="78"/>
      <c r="BP1252" s="78"/>
      <c r="BQ1252" s="78"/>
      <c r="BR1252" s="78"/>
      <c r="BS1252" s="78"/>
      <c r="BT1252" s="78"/>
      <c r="BU1252" s="78"/>
      <c r="BV1252" s="78"/>
      <c r="BW1252" s="78"/>
      <c r="BX1252" s="78"/>
      <c r="BY1252" s="78"/>
      <c r="BZ1252" s="78"/>
    </row>
    <row r="1253" spans="1:78" s="67" customFormat="1" ht="12.75">
      <c r="A1253" s="200">
        <v>1</v>
      </c>
      <c r="B1253" s="114" t="s">
        <v>589</v>
      </c>
      <c r="C1253" s="113">
        <v>2015</v>
      </c>
      <c r="D1253" s="185">
        <v>3111.9</v>
      </c>
      <c r="E1253" s="78"/>
      <c r="F1253" s="78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  <c r="BH1253" s="78"/>
      <c r="BI1253" s="78"/>
      <c r="BJ1253" s="78"/>
      <c r="BK1253" s="78"/>
      <c r="BL1253" s="78"/>
      <c r="BM1253" s="78"/>
      <c r="BN1253" s="78"/>
      <c r="BO1253" s="78"/>
      <c r="BP1253" s="78"/>
      <c r="BQ1253" s="78"/>
      <c r="BR1253" s="78"/>
      <c r="BS1253" s="78"/>
      <c r="BT1253" s="78"/>
      <c r="BU1253" s="78"/>
      <c r="BV1253" s="78"/>
      <c r="BW1253" s="78"/>
      <c r="BX1253" s="78"/>
      <c r="BY1253" s="78"/>
      <c r="BZ1253" s="78"/>
    </row>
    <row r="1254" spans="1:78" s="67" customFormat="1" ht="12.75">
      <c r="A1254" s="200">
        <v>2</v>
      </c>
      <c r="B1254" s="114" t="s">
        <v>590</v>
      </c>
      <c r="C1254" s="113">
        <v>2015</v>
      </c>
      <c r="D1254" s="185">
        <v>2900</v>
      </c>
      <c r="E1254" s="78"/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  <c r="BH1254" s="78"/>
      <c r="BI1254" s="78"/>
      <c r="BJ1254" s="78"/>
      <c r="BK1254" s="78"/>
      <c r="BL1254" s="78"/>
      <c r="BM1254" s="78"/>
      <c r="BN1254" s="78"/>
      <c r="BO1254" s="78"/>
      <c r="BP1254" s="78"/>
      <c r="BQ1254" s="78"/>
      <c r="BR1254" s="78"/>
      <c r="BS1254" s="78"/>
      <c r="BT1254" s="78"/>
      <c r="BU1254" s="78"/>
      <c r="BV1254" s="78"/>
      <c r="BW1254" s="78"/>
      <c r="BX1254" s="78"/>
      <c r="BY1254" s="78"/>
      <c r="BZ1254" s="78"/>
    </row>
    <row r="1255" spans="1:78" s="67" customFormat="1" ht="12.75">
      <c r="A1255" s="200">
        <v>3</v>
      </c>
      <c r="B1255" s="114" t="s">
        <v>591</v>
      </c>
      <c r="C1255" s="113">
        <v>2015</v>
      </c>
      <c r="D1255" s="185">
        <v>2399</v>
      </c>
      <c r="E1255" s="78"/>
      <c r="F1255" s="78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  <c r="BH1255" s="78"/>
      <c r="BI1255" s="78"/>
      <c r="BJ1255" s="78"/>
      <c r="BK1255" s="78"/>
      <c r="BL1255" s="78"/>
      <c r="BM1255" s="78"/>
      <c r="BN1255" s="78"/>
      <c r="BO1255" s="78"/>
      <c r="BP1255" s="78"/>
      <c r="BQ1255" s="78"/>
      <c r="BR1255" s="78"/>
      <c r="BS1255" s="78"/>
      <c r="BT1255" s="78"/>
      <c r="BU1255" s="78"/>
      <c r="BV1255" s="78"/>
      <c r="BW1255" s="78"/>
      <c r="BX1255" s="78"/>
      <c r="BY1255" s="78"/>
      <c r="BZ1255" s="78"/>
    </row>
    <row r="1256" spans="1:78" s="67" customFormat="1" ht="12.75">
      <c r="A1256" s="200">
        <v>4</v>
      </c>
      <c r="B1256" s="114" t="s">
        <v>592</v>
      </c>
      <c r="C1256" s="113">
        <v>2016</v>
      </c>
      <c r="D1256" s="185">
        <v>1699</v>
      </c>
      <c r="E1256" s="78"/>
      <c r="F1256" s="78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  <c r="BH1256" s="78"/>
      <c r="BI1256" s="78"/>
      <c r="BJ1256" s="78"/>
      <c r="BK1256" s="78"/>
      <c r="BL1256" s="78"/>
      <c r="BM1256" s="78"/>
      <c r="BN1256" s="78"/>
      <c r="BO1256" s="78"/>
      <c r="BP1256" s="78"/>
      <c r="BQ1256" s="78"/>
      <c r="BR1256" s="78"/>
      <c r="BS1256" s="78"/>
      <c r="BT1256" s="78"/>
      <c r="BU1256" s="78"/>
      <c r="BV1256" s="78"/>
      <c r="BW1256" s="78"/>
      <c r="BX1256" s="78"/>
      <c r="BY1256" s="78"/>
      <c r="BZ1256" s="78"/>
    </row>
    <row r="1257" spans="1:78" s="67" customFormat="1" ht="12.75">
      <c r="A1257" s="200">
        <v>5</v>
      </c>
      <c r="B1257" s="114" t="s">
        <v>592</v>
      </c>
      <c r="C1257" s="113">
        <v>2016</v>
      </c>
      <c r="D1257" s="185">
        <v>1699</v>
      </c>
      <c r="E1257" s="78"/>
      <c r="F1257" s="78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  <c r="BH1257" s="78"/>
      <c r="BI1257" s="78"/>
      <c r="BJ1257" s="78"/>
      <c r="BK1257" s="78"/>
      <c r="BL1257" s="78"/>
      <c r="BM1257" s="78"/>
      <c r="BN1257" s="78"/>
      <c r="BO1257" s="78"/>
      <c r="BP1257" s="78"/>
      <c r="BQ1257" s="78"/>
      <c r="BR1257" s="78"/>
      <c r="BS1257" s="78"/>
      <c r="BT1257" s="78"/>
      <c r="BU1257" s="78"/>
      <c r="BV1257" s="78"/>
      <c r="BW1257" s="78"/>
      <c r="BX1257" s="78"/>
      <c r="BY1257" s="78"/>
      <c r="BZ1257" s="78"/>
    </row>
    <row r="1258" spans="1:78" s="67" customFormat="1" ht="12.75">
      <c r="A1258" s="200">
        <v>6</v>
      </c>
      <c r="B1258" s="114" t="s">
        <v>592</v>
      </c>
      <c r="C1258" s="113">
        <v>2016</v>
      </c>
      <c r="D1258" s="185">
        <v>1699</v>
      </c>
      <c r="E1258" s="78"/>
      <c r="F1258" s="78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  <c r="BK1258" s="78"/>
      <c r="BL1258" s="78"/>
      <c r="BM1258" s="78"/>
      <c r="BN1258" s="78"/>
      <c r="BO1258" s="78"/>
      <c r="BP1258" s="78"/>
      <c r="BQ1258" s="78"/>
      <c r="BR1258" s="78"/>
      <c r="BS1258" s="78"/>
      <c r="BT1258" s="78"/>
      <c r="BU1258" s="78"/>
      <c r="BV1258" s="78"/>
      <c r="BW1258" s="78"/>
      <c r="BX1258" s="78"/>
      <c r="BY1258" s="78"/>
      <c r="BZ1258" s="78"/>
    </row>
    <row r="1259" spans="1:78" s="67" customFormat="1" ht="12.75">
      <c r="A1259" s="200">
        <v>7</v>
      </c>
      <c r="B1259" s="114" t="s">
        <v>592</v>
      </c>
      <c r="C1259" s="113">
        <v>2016</v>
      </c>
      <c r="D1259" s="185">
        <v>1699</v>
      </c>
      <c r="E1259" s="78"/>
      <c r="F1259" s="78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  <c r="BH1259" s="78"/>
      <c r="BI1259" s="78"/>
      <c r="BJ1259" s="78"/>
      <c r="BK1259" s="78"/>
      <c r="BL1259" s="78"/>
      <c r="BM1259" s="78"/>
      <c r="BN1259" s="78"/>
      <c r="BO1259" s="78"/>
      <c r="BP1259" s="78"/>
      <c r="BQ1259" s="78"/>
      <c r="BR1259" s="78"/>
      <c r="BS1259" s="78"/>
      <c r="BT1259" s="78"/>
      <c r="BU1259" s="78"/>
      <c r="BV1259" s="78"/>
      <c r="BW1259" s="78"/>
      <c r="BX1259" s="78"/>
      <c r="BY1259" s="78"/>
      <c r="BZ1259" s="78"/>
    </row>
    <row r="1260" spans="1:78" s="67" customFormat="1" ht="12.75">
      <c r="A1260" s="200">
        <v>8</v>
      </c>
      <c r="B1260" s="114" t="s">
        <v>592</v>
      </c>
      <c r="C1260" s="113">
        <v>2016</v>
      </c>
      <c r="D1260" s="185">
        <v>1699</v>
      </c>
      <c r="E1260" s="78"/>
      <c r="F1260" s="78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  <c r="BH1260" s="78"/>
      <c r="BI1260" s="78"/>
      <c r="BJ1260" s="78"/>
      <c r="BK1260" s="78"/>
      <c r="BL1260" s="78"/>
      <c r="BM1260" s="78"/>
      <c r="BN1260" s="78"/>
      <c r="BO1260" s="78"/>
      <c r="BP1260" s="78"/>
      <c r="BQ1260" s="78"/>
      <c r="BR1260" s="78"/>
      <c r="BS1260" s="78"/>
      <c r="BT1260" s="78"/>
      <c r="BU1260" s="78"/>
      <c r="BV1260" s="78"/>
      <c r="BW1260" s="78"/>
      <c r="BX1260" s="78"/>
      <c r="BY1260" s="78"/>
      <c r="BZ1260" s="78"/>
    </row>
    <row r="1261" spans="1:78" s="67" customFormat="1" ht="12.75">
      <c r="A1261" s="200">
        <v>9</v>
      </c>
      <c r="B1261" s="114" t="s">
        <v>592</v>
      </c>
      <c r="C1261" s="113">
        <v>2016</v>
      </c>
      <c r="D1261" s="185">
        <v>1699</v>
      </c>
      <c r="E1261" s="78"/>
      <c r="F1261" s="78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  <c r="BH1261" s="78"/>
      <c r="BI1261" s="78"/>
      <c r="BJ1261" s="78"/>
      <c r="BK1261" s="78"/>
      <c r="BL1261" s="78"/>
      <c r="BM1261" s="78"/>
      <c r="BN1261" s="78"/>
      <c r="BO1261" s="78"/>
      <c r="BP1261" s="78"/>
      <c r="BQ1261" s="78"/>
      <c r="BR1261" s="78"/>
      <c r="BS1261" s="78"/>
      <c r="BT1261" s="78"/>
      <c r="BU1261" s="78"/>
      <c r="BV1261" s="78"/>
      <c r="BW1261" s="78"/>
      <c r="BX1261" s="78"/>
      <c r="BY1261" s="78"/>
      <c r="BZ1261" s="78"/>
    </row>
    <row r="1262" spans="1:78" s="67" customFormat="1" ht="12.75">
      <c r="A1262" s="200">
        <v>10</v>
      </c>
      <c r="B1262" s="183" t="s">
        <v>592</v>
      </c>
      <c r="C1262" s="184">
        <v>2016</v>
      </c>
      <c r="D1262" s="186">
        <v>1699</v>
      </c>
      <c r="E1262" s="78"/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  <c r="BH1262" s="78"/>
      <c r="BI1262" s="78"/>
      <c r="BJ1262" s="78"/>
      <c r="BK1262" s="78"/>
      <c r="BL1262" s="78"/>
      <c r="BM1262" s="78"/>
      <c r="BN1262" s="78"/>
      <c r="BO1262" s="78"/>
      <c r="BP1262" s="78"/>
      <c r="BQ1262" s="78"/>
      <c r="BR1262" s="78"/>
      <c r="BS1262" s="78"/>
      <c r="BT1262" s="78"/>
      <c r="BU1262" s="78"/>
      <c r="BV1262" s="78"/>
      <c r="BW1262" s="78"/>
      <c r="BX1262" s="78"/>
      <c r="BY1262" s="78"/>
      <c r="BZ1262" s="78"/>
    </row>
    <row r="1263" spans="1:78" s="67" customFormat="1" ht="12.75">
      <c r="A1263" s="200">
        <v>11</v>
      </c>
      <c r="B1263" s="183" t="s">
        <v>592</v>
      </c>
      <c r="C1263" s="184">
        <v>2016</v>
      </c>
      <c r="D1263" s="186">
        <v>1699</v>
      </c>
      <c r="E1263" s="78"/>
      <c r="F1263" s="78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  <c r="BH1263" s="78"/>
      <c r="BI1263" s="78"/>
      <c r="BJ1263" s="78"/>
      <c r="BK1263" s="78"/>
      <c r="BL1263" s="78"/>
      <c r="BM1263" s="78"/>
      <c r="BN1263" s="78"/>
      <c r="BO1263" s="78"/>
      <c r="BP1263" s="78"/>
      <c r="BQ1263" s="78"/>
      <c r="BR1263" s="78"/>
      <c r="BS1263" s="78"/>
      <c r="BT1263" s="78"/>
      <c r="BU1263" s="78"/>
      <c r="BV1263" s="78"/>
      <c r="BW1263" s="78"/>
      <c r="BX1263" s="78"/>
      <c r="BY1263" s="78"/>
      <c r="BZ1263" s="78"/>
    </row>
    <row r="1264" spans="1:78" s="67" customFormat="1" ht="12.75">
      <c r="A1264" s="200">
        <v>12</v>
      </c>
      <c r="B1264" s="183" t="s">
        <v>592</v>
      </c>
      <c r="C1264" s="184">
        <v>2016</v>
      </c>
      <c r="D1264" s="186">
        <v>1699</v>
      </c>
      <c r="E1264" s="78"/>
      <c r="F1264" s="78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  <c r="BH1264" s="78"/>
      <c r="BI1264" s="78"/>
      <c r="BJ1264" s="78"/>
      <c r="BK1264" s="78"/>
      <c r="BL1264" s="78"/>
      <c r="BM1264" s="78"/>
      <c r="BN1264" s="78"/>
      <c r="BO1264" s="78"/>
      <c r="BP1264" s="78"/>
      <c r="BQ1264" s="78"/>
      <c r="BR1264" s="78"/>
      <c r="BS1264" s="78"/>
      <c r="BT1264" s="78"/>
      <c r="BU1264" s="78"/>
      <c r="BV1264" s="78"/>
      <c r="BW1264" s="78"/>
      <c r="BX1264" s="78"/>
      <c r="BY1264" s="78"/>
      <c r="BZ1264" s="78"/>
    </row>
    <row r="1265" spans="1:78" s="67" customFormat="1" ht="12.75">
      <c r="A1265" s="200">
        <v>13</v>
      </c>
      <c r="B1265" s="183" t="s">
        <v>592</v>
      </c>
      <c r="C1265" s="184">
        <v>2016</v>
      </c>
      <c r="D1265" s="186">
        <v>1699</v>
      </c>
      <c r="E1265" s="78"/>
      <c r="F1265" s="78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  <c r="BH1265" s="78"/>
      <c r="BI1265" s="78"/>
      <c r="BJ1265" s="78"/>
      <c r="BK1265" s="78"/>
      <c r="BL1265" s="78"/>
      <c r="BM1265" s="78"/>
      <c r="BN1265" s="78"/>
      <c r="BO1265" s="78"/>
      <c r="BP1265" s="78"/>
      <c r="BQ1265" s="78"/>
      <c r="BR1265" s="78"/>
      <c r="BS1265" s="78"/>
      <c r="BT1265" s="78"/>
      <c r="BU1265" s="78"/>
      <c r="BV1265" s="78"/>
      <c r="BW1265" s="78"/>
      <c r="BX1265" s="78"/>
      <c r="BY1265" s="78"/>
      <c r="BZ1265" s="78"/>
    </row>
    <row r="1266" spans="1:78" s="67" customFormat="1" ht="12.75">
      <c r="A1266" s="200">
        <v>14</v>
      </c>
      <c r="B1266" s="183" t="s">
        <v>592</v>
      </c>
      <c r="C1266" s="184">
        <v>2016</v>
      </c>
      <c r="D1266" s="186">
        <v>1699</v>
      </c>
      <c r="E1266" s="78"/>
      <c r="F1266" s="78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  <c r="BH1266" s="78"/>
      <c r="BI1266" s="78"/>
      <c r="BJ1266" s="78"/>
      <c r="BK1266" s="78"/>
      <c r="BL1266" s="78"/>
      <c r="BM1266" s="78"/>
      <c r="BN1266" s="78"/>
      <c r="BO1266" s="78"/>
      <c r="BP1266" s="78"/>
      <c r="BQ1266" s="78"/>
      <c r="BR1266" s="78"/>
      <c r="BS1266" s="78"/>
      <c r="BT1266" s="78"/>
      <c r="BU1266" s="78"/>
      <c r="BV1266" s="78"/>
      <c r="BW1266" s="78"/>
      <c r="BX1266" s="78"/>
      <c r="BY1266" s="78"/>
      <c r="BZ1266" s="78"/>
    </row>
    <row r="1267" spans="1:78" s="67" customFormat="1" ht="12.75">
      <c r="A1267" s="200">
        <v>15</v>
      </c>
      <c r="B1267" s="183" t="s">
        <v>593</v>
      </c>
      <c r="C1267" s="184">
        <v>2016</v>
      </c>
      <c r="D1267" s="186">
        <v>2879</v>
      </c>
      <c r="E1267" s="78"/>
      <c r="F1267" s="78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</row>
    <row r="1268" spans="1:78" s="67" customFormat="1" ht="12.75">
      <c r="A1268" s="200">
        <v>16</v>
      </c>
      <c r="B1268" s="183" t="s">
        <v>594</v>
      </c>
      <c r="C1268" s="184">
        <v>2017</v>
      </c>
      <c r="D1268" s="186">
        <v>649</v>
      </c>
      <c r="E1268" s="78"/>
      <c r="F1268" s="78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  <c r="BH1268" s="78"/>
      <c r="BI1268" s="78"/>
      <c r="BJ1268" s="78"/>
      <c r="BK1268" s="78"/>
      <c r="BL1268" s="78"/>
      <c r="BM1268" s="78"/>
      <c r="BN1268" s="78"/>
      <c r="BO1268" s="78"/>
      <c r="BP1268" s="78"/>
      <c r="BQ1268" s="78"/>
      <c r="BR1268" s="78"/>
      <c r="BS1268" s="78"/>
      <c r="BT1268" s="78"/>
      <c r="BU1268" s="78"/>
      <c r="BV1268" s="78"/>
      <c r="BW1268" s="78"/>
      <c r="BX1268" s="78"/>
      <c r="BY1268" s="78"/>
      <c r="BZ1268" s="78"/>
    </row>
    <row r="1269" spans="1:78" s="67" customFormat="1" ht="12.75">
      <c r="A1269" s="200">
        <v>17</v>
      </c>
      <c r="B1269" s="183" t="s">
        <v>595</v>
      </c>
      <c r="C1269" s="184">
        <v>2018</v>
      </c>
      <c r="D1269" s="186">
        <v>2499</v>
      </c>
      <c r="E1269" s="78"/>
      <c r="F1269" s="78"/>
      <c r="G1269" s="78"/>
      <c r="H1269" s="78"/>
      <c r="I1269" s="78"/>
      <c r="J1269" s="78"/>
      <c r="K1269" s="78"/>
      <c r="L1269" s="78"/>
      <c r="M1269" s="78"/>
      <c r="N1269" s="78"/>
      <c r="O1269" s="78"/>
      <c r="P1269" s="78"/>
      <c r="Q1269" s="78"/>
      <c r="R1269" s="78"/>
      <c r="S1269" s="78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  <c r="BH1269" s="78"/>
      <c r="BI1269" s="78"/>
      <c r="BJ1269" s="78"/>
      <c r="BK1269" s="78"/>
      <c r="BL1269" s="78"/>
      <c r="BM1269" s="78"/>
      <c r="BN1269" s="78"/>
      <c r="BO1269" s="78"/>
      <c r="BP1269" s="78"/>
      <c r="BQ1269" s="78"/>
      <c r="BR1269" s="78"/>
      <c r="BS1269" s="78"/>
      <c r="BT1269" s="78"/>
      <c r="BU1269" s="78"/>
      <c r="BV1269" s="78"/>
      <c r="BW1269" s="78"/>
      <c r="BX1269" s="78"/>
      <c r="BY1269" s="78"/>
      <c r="BZ1269" s="78"/>
    </row>
    <row r="1270" spans="1:78" s="67" customFormat="1" ht="12.75">
      <c r="A1270" s="200">
        <v>18</v>
      </c>
      <c r="B1270" s="183" t="s">
        <v>596</v>
      </c>
      <c r="C1270" s="184">
        <v>2018</v>
      </c>
      <c r="D1270" s="186">
        <v>589</v>
      </c>
      <c r="E1270" s="78"/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  <c r="BH1270" s="78"/>
      <c r="BI1270" s="78"/>
      <c r="BJ1270" s="78"/>
      <c r="BK1270" s="78"/>
      <c r="BL1270" s="78"/>
      <c r="BM1270" s="78"/>
      <c r="BN1270" s="78"/>
      <c r="BO1270" s="78"/>
      <c r="BP1270" s="78"/>
      <c r="BQ1270" s="78"/>
      <c r="BR1270" s="78"/>
      <c r="BS1270" s="78"/>
      <c r="BT1270" s="78"/>
      <c r="BU1270" s="78"/>
      <c r="BV1270" s="78"/>
      <c r="BW1270" s="78"/>
      <c r="BX1270" s="78"/>
      <c r="BY1270" s="78"/>
      <c r="BZ1270" s="78"/>
    </row>
    <row r="1271" spans="1:78" s="67" customFormat="1" ht="12.75">
      <c r="A1271" s="200">
        <v>19</v>
      </c>
      <c r="B1271" s="183" t="s">
        <v>597</v>
      </c>
      <c r="C1271" s="184">
        <v>2015</v>
      </c>
      <c r="D1271" s="186">
        <v>250</v>
      </c>
      <c r="E1271" s="78"/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  <c r="BH1271" s="78"/>
      <c r="BI1271" s="78"/>
      <c r="BJ1271" s="78"/>
      <c r="BK1271" s="78"/>
      <c r="BL1271" s="78"/>
      <c r="BM1271" s="78"/>
      <c r="BN1271" s="78"/>
      <c r="BO1271" s="78"/>
      <c r="BP1271" s="78"/>
      <c r="BQ1271" s="78"/>
      <c r="BR1271" s="78"/>
      <c r="BS1271" s="78"/>
      <c r="BT1271" s="78"/>
      <c r="BU1271" s="78"/>
      <c r="BV1271" s="78"/>
      <c r="BW1271" s="78"/>
      <c r="BX1271" s="78"/>
      <c r="BY1271" s="78"/>
      <c r="BZ1271" s="78"/>
    </row>
    <row r="1272" spans="1:78" s="67" customFormat="1" ht="12.75">
      <c r="A1272" s="200">
        <v>20</v>
      </c>
      <c r="B1272" s="183" t="s">
        <v>597</v>
      </c>
      <c r="C1272" s="184">
        <v>2015</v>
      </c>
      <c r="D1272" s="186">
        <v>250</v>
      </c>
      <c r="E1272" s="78"/>
      <c r="F1272" s="78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</row>
    <row r="1273" spans="1:78" s="67" customFormat="1" ht="12.75">
      <c r="A1273" s="200">
        <v>21</v>
      </c>
      <c r="B1273" s="183" t="s">
        <v>597</v>
      </c>
      <c r="C1273" s="184">
        <v>2015</v>
      </c>
      <c r="D1273" s="186">
        <v>250</v>
      </c>
      <c r="E1273" s="78"/>
      <c r="F1273" s="78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  <c r="BH1273" s="78"/>
      <c r="BI1273" s="78"/>
      <c r="BJ1273" s="78"/>
      <c r="BK1273" s="78"/>
      <c r="BL1273" s="78"/>
      <c r="BM1273" s="78"/>
      <c r="BN1273" s="78"/>
      <c r="BO1273" s="78"/>
      <c r="BP1273" s="78"/>
      <c r="BQ1273" s="78"/>
      <c r="BR1273" s="78"/>
      <c r="BS1273" s="78"/>
      <c r="BT1273" s="78"/>
      <c r="BU1273" s="78"/>
      <c r="BV1273" s="78"/>
      <c r="BW1273" s="78"/>
      <c r="BX1273" s="78"/>
      <c r="BY1273" s="78"/>
      <c r="BZ1273" s="78"/>
    </row>
    <row r="1274" spans="1:78" s="67" customFormat="1" ht="12.75">
      <c r="A1274" s="200">
        <v>22</v>
      </c>
      <c r="B1274" s="183" t="s">
        <v>597</v>
      </c>
      <c r="C1274" s="184">
        <v>2015</v>
      </c>
      <c r="D1274" s="186">
        <v>250</v>
      </c>
      <c r="E1274" s="78"/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  <c r="BH1274" s="78"/>
      <c r="BI1274" s="78"/>
      <c r="BJ1274" s="78"/>
      <c r="BK1274" s="78"/>
      <c r="BL1274" s="78"/>
      <c r="BM1274" s="78"/>
      <c r="BN1274" s="78"/>
      <c r="BO1274" s="78"/>
      <c r="BP1274" s="78"/>
      <c r="BQ1274" s="78"/>
      <c r="BR1274" s="78"/>
      <c r="BS1274" s="78"/>
      <c r="BT1274" s="78"/>
      <c r="BU1274" s="78"/>
      <c r="BV1274" s="78"/>
      <c r="BW1274" s="78"/>
      <c r="BX1274" s="78"/>
      <c r="BY1274" s="78"/>
      <c r="BZ1274" s="78"/>
    </row>
    <row r="1275" spans="1:78" s="67" customFormat="1" ht="12.75">
      <c r="A1275" s="200">
        <v>23</v>
      </c>
      <c r="B1275" s="183" t="s">
        <v>597</v>
      </c>
      <c r="C1275" s="184">
        <v>2015</v>
      </c>
      <c r="D1275" s="186">
        <v>250</v>
      </c>
      <c r="E1275" s="78"/>
      <c r="F1275" s="78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  <c r="BH1275" s="78"/>
      <c r="BI1275" s="78"/>
      <c r="BJ1275" s="78"/>
      <c r="BK1275" s="78"/>
      <c r="BL1275" s="78"/>
      <c r="BM1275" s="78"/>
      <c r="BN1275" s="78"/>
      <c r="BO1275" s="78"/>
      <c r="BP1275" s="78"/>
      <c r="BQ1275" s="78"/>
      <c r="BR1275" s="78"/>
      <c r="BS1275" s="78"/>
      <c r="BT1275" s="78"/>
      <c r="BU1275" s="78"/>
      <c r="BV1275" s="78"/>
      <c r="BW1275" s="78"/>
      <c r="BX1275" s="78"/>
      <c r="BY1275" s="78"/>
      <c r="BZ1275" s="78"/>
    </row>
    <row r="1276" spans="1:78" s="67" customFormat="1" ht="12.75">
      <c r="A1276" s="200">
        <v>24</v>
      </c>
      <c r="B1276" s="183" t="s">
        <v>597</v>
      </c>
      <c r="C1276" s="184">
        <v>2015</v>
      </c>
      <c r="D1276" s="186">
        <v>250</v>
      </c>
      <c r="E1276" s="78"/>
      <c r="F1276" s="78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  <c r="BH1276" s="78"/>
      <c r="BI1276" s="78"/>
      <c r="BJ1276" s="78"/>
      <c r="BK1276" s="78"/>
      <c r="BL1276" s="78"/>
      <c r="BM1276" s="78"/>
      <c r="BN1276" s="78"/>
      <c r="BO1276" s="78"/>
      <c r="BP1276" s="78"/>
      <c r="BQ1276" s="78"/>
      <c r="BR1276" s="78"/>
      <c r="BS1276" s="78"/>
      <c r="BT1276" s="78"/>
      <c r="BU1276" s="78"/>
      <c r="BV1276" s="78"/>
      <c r="BW1276" s="78"/>
      <c r="BX1276" s="78"/>
      <c r="BY1276" s="78"/>
      <c r="BZ1276" s="78"/>
    </row>
    <row r="1277" spans="1:78" s="67" customFormat="1" ht="12.75">
      <c r="A1277" s="200">
        <v>25</v>
      </c>
      <c r="B1277" s="183" t="s">
        <v>597</v>
      </c>
      <c r="C1277" s="184">
        <v>2015</v>
      </c>
      <c r="D1277" s="186">
        <v>250</v>
      </c>
      <c r="E1277" s="78"/>
      <c r="F1277" s="78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  <c r="BH1277" s="78"/>
      <c r="BI1277" s="78"/>
      <c r="BJ1277" s="78"/>
      <c r="BK1277" s="78"/>
      <c r="BL1277" s="78"/>
      <c r="BM1277" s="78"/>
      <c r="BN1277" s="78"/>
      <c r="BO1277" s="78"/>
      <c r="BP1277" s="78"/>
      <c r="BQ1277" s="78"/>
      <c r="BR1277" s="78"/>
      <c r="BS1277" s="78"/>
      <c r="BT1277" s="78"/>
      <c r="BU1277" s="78"/>
      <c r="BV1277" s="78"/>
      <c r="BW1277" s="78"/>
      <c r="BX1277" s="78"/>
      <c r="BY1277" s="78"/>
      <c r="BZ1277" s="78"/>
    </row>
    <row r="1278" spans="1:78" s="67" customFormat="1" ht="12.75">
      <c r="A1278" s="200">
        <v>26</v>
      </c>
      <c r="B1278" s="183" t="s">
        <v>597</v>
      </c>
      <c r="C1278" s="184">
        <v>2015</v>
      </c>
      <c r="D1278" s="186">
        <v>250</v>
      </c>
      <c r="E1278" s="78"/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  <c r="BH1278" s="78"/>
      <c r="BI1278" s="78"/>
      <c r="BJ1278" s="78"/>
      <c r="BK1278" s="78"/>
      <c r="BL1278" s="78"/>
      <c r="BM1278" s="78"/>
      <c r="BN1278" s="78"/>
      <c r="BO1278" s="78"/>
      <c r="BP1278" s="78"/>
      <c r="BQ1278" s="78"/>
      <c r="BR1278" s="78"/>
      <c r="BS1278" s="78"/>
      <c r="BT1278" s="78"/>
      <c r="BU1278" s="78"/>
      <c r="BV1278" s="78"/>
      <c r="BW1278" s="78"/>
      <c r="BX1278" s="78"/>
      <c r="BY1278" s="78"/>
      <c r="BZ1278" s="78"/>
    </row>
    <row r="1279" spans="1:78" s="67" customFormat="1" ht="12.75">
      <c r="A1279" s="200">
        <v>27</v>
      </c>
      <c r="B1279" s="183" t="s">
        <v>597</v>
      </c>
      <c r="C1279" s="184">
        <v>2015</v>
      </c>
      <c r="D1279" s="186">
        <v>250</v>
      </c>
      <c r="E1279" s="78"/>
      <c r="F1279" s="78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  <c r="BH1279" s="78"/>
      <c r="BI1279" s="78"/>
      <c r="BJ1279" s="78"/>
      <c r="BK1279" s="78"/>
      <c r="BL1279" s="78"/>
      <c r="BM1279" s="78"/>
      <c r="BN1279" s="78"/>
      <c r="BO1279" s="78"/>
      <c r="BP1279" s="78"/>
      <c r="BQ1279" s="78"/>
      <c r="BR1279" s="78"/>
      <c r="BS1279" s="78"/>
      <c r="BT1279" s="78"/>
      <c r="BU1279" s="78"/>
      <c r="BV1279" s="78"/>
      <c r="BW1279" s="78"/>
      <c r="BX1279" s="78"/>
      <c r="BY1279" s="78"/>
      <c r="BZ1279" s="78"/>
    </row>
    <row r="1280" spans="1:78" s="67" customFormat="1" ht="12.75">
      <c r="A1280" s="200">
        <v>28</v>
      </c>
      <c r="B1280" s="183" t="s">
        <v>597</v>
      </c>
      <c r="C1280" s="184">
        <v>2015</v>
      </c>
      <c r="D1280" s="186">
        <v>250</v>
      </c>
      <c r="E1280" s="78"/>
      <c r="F1280" s="78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  <c r="BH1280" s="78"/>
      <c r="BI1280" s="78"/>
      <c r="BJ1280" s="78"/>
      <c r="BK1280" s="78"/>
      <c r="BL1280" s="78"/>
      <c r="BM1280" s="78"/>
      <c r="BN1280" s="78"/>
      <c r="BO1280" s="78"/>
      <c r="BP1280" s="78"/>
      <c r="BQ1280" s="78"/>
      <c r="BR1280" s="78"/>
      <c r="BS1280" s="78"/>
      <c r="BT1280" s="78"/>
      <c r="BU1280" s="78"/>
      <c r="BV1280" s="78"/>
      <c r="BW1280" s="78"/>
      <c r="BX1280" s="78"/>
      <c r="BY1280" s="78"/>
      <c r="BZ1280" s="78"/>
    </row>
    <row r="1281" spans="1:78" s="67" customFormat="1" ht="14.25">
      <c r="A1281" s="200">
        <v>29</v>
      </c>
      <c r="B1281" s="183" t="s">
        <v>785</v>
      </c>
      <c r="C1281" s="184">
        <v>2019</v>
      </c>
      <c r="D1281" s="187">
        <v>1136.52</v>
      </c>
      <c r="E1281" s="78"/>
      <c r="F1281" s="78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  <c r="BH1281" s="78"/>
      <c r="BI1281" s="78"/>
      <c r="BJ1281" s="78"/>
      <c r="BK1281" s="78"/>
      <c r="BL1281" s="78"/>
      <c r="BM1281" s="78"/>
      <c r="BN1281" s="78"/>
      <c r="BO1281" s="78"/>
      <c r="BP1281" s="78"/>
      <c r="BQ1281" s="78"/>
      <c r="BR1281" s="78"/>
      <c r="BS1281" s="78"/>
      <c r="BT1281" s="78"/>
      <c r="BU1281" s="78"/>
      <c r="BV1281" s="78"/>
      <c r="BW1281" s="78"/>
      <c r="BX1281" s="78"/>
      <c r="BY1281" s="78"/>
      <c r="BZ1281" s="78"/>
    </row>
    <row r="1282" spans="1:78" s="67" customFormat="1" ht="14.25">
      <c r="A1282" s="200">
        <v>30</v>
      </c>
      <c r="B1282" s="183" t="s">
        <v>786</v>
      </c>
      <c r="C1282" s="184">
        <v>2019</v>
      </c>
      <c r="D1282" s="187">
        <v>1909</v>
      </c>
      <c r="E1282" s="78"/>
      <c r="F1282" s="78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  <c r="BH1282" s="78"/>
      <c r="BI1282" s="78"/>
      <c r="BJ1282" s="78"/>
      <c r="BK1282" s="78"/>
      <c r="BL1282" s="78"/>
      <c r="BM1282" s="78"/>
      <c r="BN1282" s="78"/>
      <c r="BO1282" s="78"/>
      <c r="BP1282" s="78"/>
      <c r="BQ1282" s="78"/>
      <c r="BR1282" s="78"/>
      <c r="BS1282" s="78"/>
      <c r="BT1282" s="78"/>
      <c r="BU1282" s="78"/>
      <c r="BV1282" s="78"/>
      <c r="BW1282" s="78"/>
      <c r="BX1282" s="78"/>
      <c r="BY1282" s="78"/>
      <c r="BZ1282" s="78"/>
    </row>
    <row r="1283" spans="1:78" s="67" customFormat="1" ht="14.25">
      <c r="A1283" s="200">
        <v>31</v>
      </c>
      <c r="B1283" s="183" t="s">
        <v>787</v>
      </c>
      <c r="C1283" s="184">
        <v>2019</v>
      </c>
      <c r="D1283" s="187">
        <v>1909</v>
      </c>
      <c r="E1283" s="78"/>
      <c r="F1283" s="78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  <c r="BH1283" s="78"/>
      <c r="BI1283" s="78"/>
      <c r="BJ1283" s="78"/>
      <c r="BK1283" s="78"/>
      <c r="BL1283" s="78"/>
      <c r="BM1283" s="78"/>
      <c r="BN1283" s="78"/>
      <c r="BO1283" s="78"/>
      <c r="BP1283" s="78"/>
      <c r="BQ1283" s="78"/>
      <c r="BR1283" s="78"/>
      <c r="BS1283" s="78"/>
      <c r="BT1283" s="78"/>
      <c r="BU1283" s="78"/>
      <c r="BV1283" s="78"/>
      <c r="BW1283" s="78"/>
      <c r="BX1283" s="78"/>
      <c r="BY1283" s="78"/>
      <c r="BZ1283" s="78"/>
    </row>
    <row r="1284" spans="1:78" s="67" customFormat="1" ht="14.25">
      <c r="A1284" s="200">
        <v>32</v>
      </c>
      <c r="B1284" s="183" t="s">
        <v>788</v>
      </c>
      <c r="C1284" s="184">
        <v>2019</v>
      </c>
      <c r="D1284" s="187">
        <v>3298.86</v>
      </c>
      <c r="E1284" s="78"/>
      <c r="F1284" s="78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78"/>
      <c r="V1284" s="78"/>
      <c r="W1284" s="78"/>
      <c r="X1284" s="78"/>
      <c r="Y1284" s="78"/>
      <c r="Z1284" s="78"/>
      <c r="AA1284" s="78"/>
      <c r="AB1284" s="78"/>
      <c r="AC1284" s="78"/>
      <c r="AD1284" s="78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  <c r="AY1284" s="78"/>
      <c r="AZ1284" s="78"/>
      <c r="BA1284" s="78"/>
      <c r="BB1284" s="78"/>
      <c r="BC1284" s="78"/>
      <c r="BD1284" s="78"/>
      <c r="BE1284" s="78"/>
      <c r="BF1284" s="78"/>
      <c r="BG1284" s="78"/>
      <c r="BH1284" s="78"/>
      <c r="BI1284" s="78"/>
      <c r="BJ1284" s="78"/>
      <c r="BK1284" s="78"/>
      <c r="BL1284" s="78"/>
      <c r="BM1284" s="78"/>
      <c r="BN1284" s="78"/>
      <c r="BO1284" s="78"/>
      <c r="BP1284" s="78"/>
      <c r="BQ1284" s="78"/>
      <c r="BR1284" s="78"/>
      <c r="BS1284" s="78"/>
      <c r="BT1284" s="78"/>
      <c r="BU1284" s="78"/>
      <c r="BV1284" s="78"/>
      <c r="BW1284" s="78"/>
      <c r="BX1284" s="78"/>
      <c r="BY1284" s="78"/>
      <c r="BZ1284" s="78"/>
    </row>
    <row r="1285" spans="1:78" s="67" customFormat="1" ht="12.75">
      <c r="A1285" s="200">
        <v>33</v>
      </c>
      <c r="B1285" s="183" t="s">
        <v>789</v>
      </c>
      <c r="C1285" s="184">
        <v>2019</v>
      </c>
      <c r="D1285" s="186">
        <v>3268</v>
      </c>
      <c r="E1285" s="78"/>
      <c r="F1285" s="78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  <c r="AY1285" s="78"/>
      <c r="AZ1285" s="78"/>
      <c r="BA1285" s="78"/>
      <c r="BB1285" s="78"/>
      <c r="BC1285" s="78"/>
      <c r="BD1285" s="78"/>
      <c r="BE1285" s="78"/>
      <c r="BF1285" s="78"/>
      <c r="BG1285" s="78"/>
      <c r="BH1285" s="78"/>
      <c r="BI1285" s="78"/>
      <c r="BJ1285" s="78"/>
      <c r="BK1285" s="78"/>
      <c r="BL1285" s="78"/>
      <c r="BM1285" s="78"/>
      <c r="BN1285" s="78"/>
      <c r="BO1285" s="78"/>
      <c r="BP1285" s="78"/>
      <c r="BQ1285" s="78"/>
      <c r="BR1285" s="78"/>
      <c r="BS1285" s="78"/>
      <c r="BT1285" s="78"/>
      <c r="BU1285" s="78"/>
      <c r="BV1285" s="78"/>
      <c r="BW1285" s="78"/>
      <c r="BX1285" s="78"/>
      <c r="BY1285" s="78"/>
      <c r="BZ1285" s="78"/>
    </row>
    <row r="1286" spans="1:78" s="67" customFormat="1" ht="12.75">
      <c r="A1286" s="200">
        <v>34</v>
      </c>
      <c r="B1286" s="183" t="s">
        <v>790</v>
      </c>
      <c r="C1286" s="184">
        <v>2019</v>
      </c>
      <c r="D1286" s="186">
        <v>3268</v>
      </c>
      <c r="E1286" s="78"/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78"/>
      <c r="X1286" s="78"/>
      <c r="Y1286" s="78"/>
      <c r="Z1286" s="78"/>
      <c r="AA1286" s="78"/>
      <c r="AB1286" s="78"/>
      <c r="AC1286" s="78"/>
      <c r="AD1286" s="78"/>
      <c r="AE1286" s="78"/>
      <c r="AF1286" s="78"/>
      <c r="AG1286" s="78"/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  <c r="AY1286" s="78"/>
      <c r="AZ1286" s="78"/>
      <c r="BA1286" s="78"/>
      <c r="BB1286" s="78"/>
      <c r="BC1286" s="78"/>
      <c r="BD1286" s="78"/>
      <c r="BE1286" s="78"/>
      <c r="BF1286" s="78"/>
      <c r="BG1286" s="78"/>
      <c r="BH1286" s="78"/>
      <c r="BI1286" s="78"/>
      <c r="BJ1286" s="78"/>
      <c r="BK1286" s="78"/>
      <c r="BL1286" s="78"/>
      <c r="BM1286" s="78"/>
      <c r="BN1286" s="78"/>
      <c r="BO1286" s="78"/>
      <c r="BP1286" s="78"/>
      <c r="BQ1286" s="78"/>
      <c r="BR1286" s="78"/>
      <c r="BS1286" s="78"/>
      <c r="BT1286" s="78"/>
      <c r="BU1286" s="78"/>
      <c r="BV1286" s="78"/>
      <c r="BW1286" s="78"/>
      <c r="BX1286" s="78"/>
      <c r="BY1286" s="78"/>
      <c r="BZ1286" s="78"/>
    </row>
    <row r="1287" spans="1:78" s="67" customFormat="1" ht="12.75">
      <c r="A1287" s="200">
        <v>35</v>
      </c>
      <c r="B1287" s="183" t="s">
        <v>791</v>
      </c>
      <c r="C1287" s="184">
        <v>2019</v>
      </c>
      <c r="D1287" s="186">
        <v>513</v>
      </c>
      <c r="E1287" s="78"/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78"/>
      <c r="V1287" s="78"/>
      <c r="W1287" s="78"/>
      <c r="X1287" s="78"/>
      <c r="Y1287" s="78"/>
      <c r="Z1287" s="78"/>
      <c r="AA1287" s="78"/>
      <c r="AB1287" s="78"/>
      <c r="AC1287" s="78"/>
      <c r="AD1287" s="78"/>
      <c r="AE1287" s="78"/>
      <c r="AF1287" s="78"/>
      <c r="AG1287" s="78"/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  <c r="AY1287" s="78"/>
      <c r="AZ1287" s="78"/>
      <c r="BA1287" s="78"/>
      <c r="BB1287" s="78"/>
      <c r="BC1287" s="78"/>
      <c r="BD1287" s="78"/>
      <c r="BE1287" s="78"/>
      <c r="BF1287" s="78"/>
      <c r="BG1287" s="78"/>
      <c r="BH1287" s="78"/>
      <c r="BI1287" s="78"/>
      <c r="BJ1287" s="78"/>
      <c r="BK1287" s="78"/>
      <c r="BL1287" s="78"/>
      <c r="BM1287" s="78"/>
      <c r="BN1287" s="78"/>
      <c r="BO1287" s="78"/>
      <c r="BP1287" s="78"/>
      <c r="BQ1287" s="78"/>
      <c r="BR1287" s="78"/>
      <c r="BS1287" s="78"/>
      <c r="BT1287" s="78"/>
      <c r="BU1287" s="78"/>
      <c r="BV1287" s="78"/>
      <c r="BW1287" s="78"/>
      <c r="BX1287" s="78"/>
      <c r="BY1287" s="78"/>
      <c r="BZ1287" s="78"/>
    </row>
    <row r="1288" spans="1:78" s="67" customFormat="1" ht="12.75">
      <c r="A1288" s="200">
        <v>36</v>
      </c>
      <c r="B1288" s="183" t="s">
        <v>791</v>
      </c>
      <c r="C1288" s="184">
        <v>2019</v>
      </c>
      <c r="D1288" s="186">
        <v>513</v>
      </c>
      <c r="E1288" s="78"/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78"/>
      <c r="V1288" s="78"/>
      <c r="W1288" s="78"/>
      <c r="X1288" s="78"/>
      <c r="Y1288" s="78"/>
      <c r="Z1288" s="78"/>
      <c r="AA1288" s="78"/>
      <c r="AB1288" s="78"/>
      <c r="AC1288" s="78"/>
      <c r="AD1288" s="78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  <c r="AY1288" s="78"/>
      <c r="AZ1288" s="78"/>
      <c r="BA1288" s="78"/>
      <c r="BB1288" s="78"/>
      <c r="BC1288" s="78"/>
      <c r="BD1288" s="78"/>
      <c r="BE1288" s="78"/>
      <c r="BF1288" s="78"/>
      <c r="BG1288" s="78"/>
      <c r="BH1288" s="78"/>
      <c r="BI1288" s="78"/>
      <c r="BJ1288" s="78"/>
      <c r="BK1288" s="78"/>
      <c r="BL1288" s="78"/>
      <c r="BM1288" s="78"/>
      <c r="BN1288" s="78"/>
      <c r="BO1288" s="78"/>
      <c r="BP1288" s="78"/>
      <c r="BQ1288" s="78"/>
      <c r="BR1288" s="78"/>
      <c r="BS1288" s="78"/>
      <c r="BT1288" s="78"/>
      <c r="BU1288" s="78"/>
      <c r="BV1288" s="78"/>
      <c r="BW1288" s="78"/>
      <c r="BX1288" s="78"/>
      <c r="BY1288" s="78"/>
      <c r="BZ1288" s="78"/>
    </row>
    <row r="1289" spans="1:78" s="67" customFormat="1" ht="12.75">
      <c r="A1289" s="200">
        <v>37</v>
      </c>
      <c r="B1289" s="183" t="s">
        <v>791</v>
      </c>
      <c r="C1289" s="184">
        <v>2019</v>
      </c>
      <c r="D1289" s="186">
        <v>513</v>
      </c>
      <c r="E1289" s="78"/>
      <c r="F1289" s="78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  <c r="BK1289" s="78"/>
      <c r="BL1289" s="78"/>
      <c r="BM1289" s="78"/>
      <c r="BN1289" s="78"/>
      <c r="BO1289" s="78"/>
      <c r="BP1289" s="78"/>
      <c r="BQ1289" s="78"/>
      <c r="BR1289" s="78"/>
      <c r="BS1289" s="78"/>
      <c r="BT1289" s="78"/>
      <c r="BU1289" s="78"/>
      <c r="BV1289" s="78"/>
      <c r="BW1289" s="78"/>
      <c r="BX1289" s="78"/>
      <c r="BY1289" s="78"/>
      <c r="BZ1289" s="78"/>
    </row>
    <row r="1290" spans="1:78" s="67" customFormat="1" ht="12.75">
      <c r="A1290" s="200">
        <v>38</v>
      </c>
      <c r="B1290" s="183" t="s">
        <v>791</v>
      </c>
      <c r="C1290" s="184">
        <v>2019</v>
      </c>
      <c r="D1290" s="186">
        <v>513</v>
      </c>
      <c r="E1290" s="78"/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78"/>
      <c r="V1290" s="78"/>
      <c r="W1290" s="78"/>
      <c r="X1290" s="78"/>
      <c r="Y1290" s="78"/>
      <c r="Z1290" s="78"/>
      <c r="AA1290" s="78"/>
      <c r="AB1290" s="78"/>
      <c r="AC1290" s="78"/>
      <c r="AD1290" s="78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  <c r="AY1290" s="78"/>
      <c r="AZ1290" s="78"/>
      <c r="BA1290" s="78"/>
      <c r="BB1290" s="78"/>
      <c r="BC1290" s="78"/>
      <c r="BD1290" s="78"/>
      <c r="BE1290" s="78"/>
      <c r="BF1290" s="78"/>
      <c r="BG1290" s="78"/>
      <c r="BH1290" s="78"/>
      <c r="BI1290" s="78"/>
      <c r="BJ1290" s="78"/>
      <c r="BK1290" s="78"/>
      <c r="BL1290" s="78"/>
      <c r="BM1290" s="78"/>
      <c r="BN1290" s="78"/>
      <c r="BO1290" s="78"/>
      <c r="BP1290" s="78"/>
      <c r="BQ1290" s="78"/>
      <c r="BR1290" s="78"/>
      <c r="BS1290" s="78"/>
      <c r="BT1290" s="78"/>
      <c r="BU1290" s="78"/>
      <c r="BV1290" s="78"/>
      <c r="BW1290" s="78"/>
      <c r="BX1290" s="78"/>
      <c r="BY1290" s="78"/>
      <c r="BZ1290" s="78"/>
    </row>
    <row r="1291" spans="1:78" s="67" customFormat="1" ht="12.75">
      <c r="A1291" s="200">
        <v>39</v>
      </c>
      <c r="B1291" s="183" t="s">
        <v>791</v>
      </c>
      <c r="C1291" s="184">
        <v>2019</v>
      </c>
      <c r="D1291" s="186">
        <v>513</v>
      </c>
      <c r="E1291" s="78"/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78"/>
      <c r="V1291" s="78"/>
      <c r="W1291" s="78"/>
      <c r="X1291" s="78"/>
      <c r="Y1291" s="78"/>
      <c r="Z1291" s="78"/>
      <c r="AA1291" s="78"/>
      <c r="AB1291" s="78"/>
      <c r="AC1291" s="78"/>
      <c r="AD1291" s="78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  <c r="BH1291" s="78"/>
      <c r="BI1291" s="78"/>
      <c r="BJ1291" s="78"/>
      <c r="BK1291" s="78"/>
      <c r="BL1291" s="78"/>
      <c r="BM1291" s="78"/>
      <c r="BN1291" s="78"/>
      <c r="BO1291" s="78"/>
      <c r="BP1291" s="78"/>
      <c r="BQ1291" s="78"/>
      <c r="BR1291" s="78"/>
      <c r="BS1291" s="78"/>
      <c r="BT1291" s="78"/>
      <c r="BU1291" s="78"/>
      <c r="BV1291" s="78"/>
      <c r="BW1291" s="78"/>
      <c r="BX1291" s="78"/>
      <c r="BY1291" s="78"/>
      <c r="BZ1291" s="78"/>
    </row>
    <row r="1292" spans="1:78" s="67" customFormat="1" ht="12.75">
      <c r="A1292" s="200">
        <v>40</v>
      </c>
      <c r="B1292" s="183" t="s">
        <v>791</v>
      </c>
      <c r="C1292" s="184">
        <v>2019</v>
      </c>
      <c r="D1292" s="186">
        <v>513</v>
      </c>
      <c r="E1292" s="78"/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78"/>
      <c r="V1292" s="78"/>
      <c r="W1292" s="78"/>
      <c r="X1292" s="78"/>
      <c r="Y1292" s="78"/>
      <c r="Z1292" s="78"/>
      <c r="AA1292" s="78"/>
      <c r="AB1292" s="78"/>
      <c r="AC1292" s="78"/>
      <c r="AD1292" s="78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  <c r="AY1292" s="78"/>
      <c r="AZ1292" s="78"/>
      <c r="BA1292" s="78"/>
      <c r="BB1292" s="78"/>
      <c r="BC1292" s="78"/>
      <c r="BD1292" s="78"/>
      <c r="BE1292" s="78"/>
      <c r="BF1292" s="78"/>
      <c r="BG1292" s="78"/>
      <c r="BH1292" s="78"/>
      <c r="BI1292" s="78"/>
      <c r="BJ1292" s="78"/>
      <c r="BK1292" s="78"/>
      <c r="BL1292" s="78"/>
      <c r="BM1292" s="78"/>
      <c r="BN1292" s="78"/>
      <c r="BO1292" s="78"/>
      <c r="BP1292" s="78"/>
      <c r="BQ1292" s="78"/>
      <c r="BR1292" s="78"/>
      <c r="BS1292" s="78"/>
      <c r="BT1292" s="78"/>
      <c r="BU1292" s="78"/>
      <c r="BV1292" s="78"/>
      <c r="BW1292" s="78"/>
      <c r="BX1292" s="78"/>
      <c r="BY1292" s="78"/>
      <c r="BZ1292" s="78"/>
    </row>
    <row r="1293" spans="1:78" s="67" customFormat="1" ht="12.75">
      <c r="A1293" s="200">
        <v>41</v>
      </c>
      <c r="B1293" s="183" t="s">
        <v>791</v>
      </c>
      <c r="C1293" s="184">
        <v>2019</v>
      </c>
      <c r="D1293" s="186">
        <v>513</v>
      </c>
      <c r="E1293" s="78"/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78"/>
      <c r="V1293" s="78"/>
      <c r="W1293" s="78"/>
      <c r="X1293" s="78"/>
      <c r="Y1293" s="78"/>
      <c r="Z1293" s="78"/>
      <c r="AA1293" s="78"/>
      <c r="AB1293" s="78"/>
      <c r="AC1293" s="78"/>
      <c r="AD1293" s="78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  <c r="BH1293" s="78"/>
      <c r="BI1293" s="78"/>
      <c r="BJ1293" s="78"/>
      <c r="BK1293" s="78"/>
      <c r="BL1293" s="78"/>
      <c r="BM1293" s="78"/>
      <c r="BN1293" s="78"/>
      <c r="BO1293" s="78"/>
      <c r="BP1293" s="78"/>
      <c r="BQ1293" s="78"/>
      <c r="BR1293" s="78"/>
      <c r="BS1293" s="78"/>
      <c r="BT1293" s="78"/>
      <c r="BU1293" s="78"/>
      <c r="BV1293" s="78"/>
      <c r="BW1293" s="78"/>
      <c r="BX1293" s="78"/>
      <c r="BY1293" s="78"/>
      <c r="BZ1293" s="78"/>
    </row>
    <row r="1294" spans="1:78" s="67" customFormat="1" ht="12.75">
      <c r="A1294" s="200">
        <v>42</v>
      </c>
      <c r="B1294" s="183" t="s">
        <v>791</v>
      </c>
      <c r="C1294" s="184">
        <v>2019</v>
      </c>
      <c r="D1294" s="186">
        <v>513</v>
      </c>
      <c r="E1294" s="78"/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  <c r="AY1294" s="78"/>
      <c r="AZ1294" s="78"/>
      <c r="BA1294" s="78"/>
      <c r="BB1294" s="78"/>
      <c r="BC1294" s="78"/>
      <c r="BD1294" s="78"/>
      <c r="BE1294" s="78"/>
      <c r="BF1294" s="78"/>
      <c r="BG1294" s="78"/>
      <c r="BH1294" s="78"/>
      <c r="BI1294" s="78"/>
      <c r="BJ1294" s="78"/>
      <c r="BK1294" s="78"/>
      <c r="BL1294" s="78"/>
      <c r="BM1294" s="78"/>
      <c r="BN1294" s="78"/>
      <c r="BO1294" s="78"/>
      <c r="BP1294" s="78"/>
      <c r="BQ1294" s="78"/>
      <c r="BR1294" s="78"/>
      <c r="BS1294" s="78"/>
      <c r="BT1294" s="78"/>
      <c r="BU1294" s="78"/>
      <c r="BV1294" s="78"/>
      <c r="BW1294" s="78"/>
      <c r="BX1294" s="78"/>
      <c r="BY1294" s="78"/>
      <c r="BZ1294" s="78"/>
    </row>
    <row r="1295" spans="1:78" s="67" customFormat="1" ht="12.75">
      <c r="A1295" s="200">
        <v>43</v>
      </c>
      <c r="B1295" s="183" t="s">
        <v>791</v>
      </c>
      <c r="C1295" s="184">
        <v>2019</v>
      </c>
      <c r="D1295" s="186">
        <v>513</v>
      </c>
      <c r="E1295" s="78"/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78"/>
      <c r="V1295" s="78"/>
      <c r="W1295" s="78"/>
      <c r="X1295" s="78"/>
      <c r="Y1295" s="78"/>
      <c r="Z1295" s="78"/>
      <c r="AA1295" s="78"/>
      <c r="AB1295" s="78"/>
      <c r="AC1295" s="78"/>
      <c r="AD1295" s="78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  <c r="AY1295" s="78"/>
      <c r="AZ1295" s="78"/>
      <c r="BA1295" s="78"/>
      <c r="BB1295" s="78"/>
      <c r="BC1295" s="78"/>
      <c r="BD1295" s="78"/>
      <c r="BE1295" s="78"/>
      <c r="BF1295" s="78"/>
      <c r="BG1295" s="78"/>
      <c r="BH1295" s="78"/>
      <c r="BI1295" s="78"/>
      <c r="BJ1295" s="78"/>
      <c r="BK1295" s="78"/>
      <c r="BL1295" s="78"/>
      <c r="BM1295" s="78"/>
      <c r="BN1295" s="78"/>
      <c r="BO1295" s="78"/>
      <c r="BP1295" s="78"/>
      <c r="BQ1295" s="78"/>
      <c r="BR1295" s="78"/>
      <c r="BS1295" s="78"/>
      <c r="BT1295" s="78"/>
      <c r="BU1295" s="78"/>
      <c r="BV1295" s="78"/>
      <c r="BW1295" s="78"/>
      <c r="BX1295" s="78"/>
      <c r="BY1295" s="78"/>
      <c r="BZ1295" s="78"/>
    </row>
    <row r="1296" spans="1:78" s="67" customFormat="1" ht="12.75">
      <c r="A1296" s="200">
        <v>44</v>
      </c>
      <c r="B1296" s="183" t="s">
        <v>791</v>
      </c>
      <c r="C1296" s="184">
        <v>2019</v>
      </c>
      <c r="D1296" s="186">
        <v>513</v>
      </c>
      <c r="E1296" s="78"/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78"/>
      <c r="V1296" s="78"/>
      <c r="W1296" s="78"/>
      <c r="X1296" s="78"/>
      <c r="Y1296" s="78"/>
      <c r="Z1296" s="78"/>
      <c r="AA1296" s="78"/>
      <c r="AB1296" s="78"/>
      <c r="AC1296" s="78"/>
      <c r="AD1296" s="78"/>
      <c r="AE1296" s="78"/>
      <c r="AF1296" s="78"/>
      <c r="AG1296" s="78"/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  <c r="AY1296" s="78"/>
      <c r="AZ1296" s="78"/>
      <c r="BA1296" s="78"/>
      <c r="BB1296" s="78"/>
      <c r="BC1296" s="78"/>
      <c r="BD1296" s="78"/>
      <c r="BE1296" s="78"/>
      <c r="BF1296" s="78"/>
      <c r="BG1296" s="78"/>
      <c r="BH1296" s="78"/>
      <c r="BI1296" s="78"/>
      <c r="BJ1296" s="78"/>
      <c r="BK1296" s="78"/>
      <c r="BL1296" s="78"/>
      <c r="BM1296" s="78"/>
      <c r="BN1296" s="78"/>
      <c r="BO1296" s="78"/>
      <c r="BP1296" s="78"/>
      <c r="BQ1296" s="78"/>
      <c r="BR1296" s="78"/>
      <c r="BS1296" s="78"/>
      <c r="BT1296" s="78"/>
      <c r="BU1296" s="78"/>
      <c r="BV1296" s="78"/>
      <c r="BW1296" s="78"/>
      <c r="BX1296" s="78"/>
      <c r="BY1296" s="78"/>
      <c r="BZ1296" s="78"/>
    </row>
    <row r="1297" spans="1:78" s="67" customFormat="1" ht="12.75">
      <c r="A1297" s="200">
        <v>45</v>
      </c>
      <c r="B1297" s="183" t="s">
        <v>791</v>
      </c>
      <c r="C1297" s="184">
        <v>2019</v>
      </c>
      <c r="D1297" s="186">
        <v>513</v>
      </c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8"/>
      <c r="X1297" s="78"/>
      <c r="Y1297" s="78"/>
      <c r="Z1297" s="78"/>
      <c r="AA1297" s="78"/>
      <c r="AB1297" s="78"/>
      <c r="AC1297" s="78"/>
      <c r="AD1297" s="78"/>
      <c r="AE1297" s="78"/>
      <c r="AF1297" s="78"/>
      <c r="AG1297" s="78"/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  <c r="BH1297" s="78"/>
      <c r="BI1297" s="78"/>
      <c r="BJ1297" s="78"/>
      <c r="BK1297" s="78"/>
      <c r="BL1297" s="78"/>
      <c r="BM1297" s="78"/>
      <c r="BN1297" s="78"/>
      <c r="BO1297" s="78"/>
      <c r="BP1297" s="78"/>
      <c r="BQ1297" s="78"/>
      <c r="BR1297" s="78"/>
      <c r="BS1297" s="78"/>
      <c r="BT1297" s="78"/>
      <c r="BU1297" s="78"/>
      <c r="BV1297" s="78"/>
      <c r="BW1297" s="78"/>
      <c r="BX1297" s="78"/>
      <c r="BY1297" s="78"/>
      <c r="BZ1297" s="78"/>
    </row>
    <row r="1298" spans="1:78" s="67" customFormat="1" ht="12.75">
      <c r="A1298" s="200">
        <v>46</v>
      </c>
      <c r="B1298" s="183" t="s">
        <v>791</v>
      </c>
      <c r="C1298" s="184">
        <v>2019</v>
      </c>
      <c r="D1298" s="186">
        <v>513</v>
      </c>
      <c r="E1298" s="78"/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  <c r="AY1298" s="78"/>
      <c r="AZ1298" s="78"/>
      <c r="BA1298" s="78"/>
      <c r="BB1298" s="78"/>
      <c r="BC1298" s="78"/>
      <c r="BD1298" s="78"/>
      <c r="BE1298" s="78"/>
      <c r="BF1298" s="78"/>
      <c r="BG1298" s="78"/>
      <c r="BH1298" s="78"/>
      <c r="BI1298" s="78"/>
      <c r="BJ1298" s="78"/>
      <c r="BK1298" s="78"/>
      <c r="BL1298" s="78"/>
      <c r="BM1298" s="78"/>
      <c r="BN1298" s="78"/>
      <c r="BO1298" s="78"/>
      <c r="BP1298" s="78"/>
      <c r="BQ1298" s="78"/>
      <c r="BR1298" s="78"/>
      <c r="BS1298" s="78"/>
      <c r="BT1298" s="78"/>
      <c r="BU1298" s="78"/>
      <c r="BV1298" s="78"/>
      <c r="BW1298" s="78"/>
      <c r="BX1298" s="78"/>
      <c r="BY1298" s="78"/>
      <c r="BZ1298" s="78"/>
    </row>
    <row r="1299" spans="1:78" s="67" customFormat="1" ht="12.75">
      <c r="A1299" s="200">
        <v>47</v>
      </c>
      <c r="B1299" s="183" t="s">
        <v>791</v>
      </c>
      <c r="C1299" s="184">
        <v>2019</v>
      </c>
      <c r="D1299" s="186">
        <v>513</v>
      </c>
      <c r="E1299" s="78"/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78"/>
      <c r="V1299" s="78"/>
      <c r="W1299" s="78"/>
      <c r="X1299" s="78"/>
      <c r="Y1299" s="78"/>
      <c r="Z1299" s="78"/>
      <c r="AA1299" s="78"/>
      <c r="AB1299" s="78"/>
      <c r="AC1299" s="78"/>
      <c r="AD1299" s="78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  <c r="AY1299" s="78"/>
      <c r="AZ1299" s="78"/>
      <c r="BA1299" s="78"/>
      <c r="BB1299" s="78"/>
      <c r="BC1299" s="78"/>
      <c r="BD1299" s="78"/>
      <c r="BE1299" s="78"/>
      <c r="BF1299" s="78"/>
      <c r="BG1299" s="78"/>
      <c r="BH1299" s="78"/>
      <c r="BI1299" s="78"/>
      <c r="BJ1299" s="78"/>
      <c r="BK1299" s="78"/>
      <c r="BL1299" s="78"/>
      <c r="BM1299" s="78"/>
      <c r="BN1299" s="78"/>
      <c r="BO1299" s="78"/>
      <c r="BP1299" s="78"/>
      <c r="BQ1299" s="78"/>
      <c r="BR1299" s="78"/>
      <c r="BS1299" s="78"/>
      <c r="BT1299" s="78"/>
      <c r="BU1299" s="78"/>
      <c r="BV1299" s="78"/>
      <c r="BW1299" s="78"/>
      <c r="BX1299" s="78"/>
      <c r="BY1299" s="78"/>
      <c r="BZ1299" s="78"/>
    </row>
    <row r="1300" spans="1:78" s="67" customFormat="1" ht="12.75">
      <c r="A1300" s="200">
        <v>48</v>
      </c>
      <c r="B1300" s="183" t="s">
        <v>791</v>
      </c>
      <c r="C1300" s="184">
        <v>2019</v>
      </c>
      <c r="D1300" s="186">
        <v>513</v>
      </c>
      <c r="E1300" s="78"/>
      <c r="F1300" s="78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78"/>
      <c r="V1300" s="78"/>
      <c r="W1300" s="78"/>
      <c r="X1300" s="78"/>
      <c r="Y1300" s="78"/>
      <c r="Z1300" s="78"/>
      <c r="AA1300" s="78"/>
      <c r="AB1300" s="78"/>
      <c r="AC1300" s="78"/>
      <c r="AD1300" s="78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  <c r="AY1300" s="78"/>
      <c r="AZ1300" s="78"/>
      <c r="BA1300" s="78"/>
      <c r="BB1300" s="78"/>
      <c r="BC1300" s="78"/>
      <c r="BD1300" s="78"/>
      <c r="BE1300" s="78"/>
      <c r="BF1300" s="78"/>
      <c r="BG1300" s="78"/>
      <c r="BH1300" s="78"/>
      <c r="BI1300" s="78"/>
      <c r="BJ1300" s="78"/>
      <c r="BK1300" s="78"/>
      <c r="BL1300" s="78"/>
      <c r="BM1300" s="78"/>
      <c r="BN1300" s="78"/>
      <c r="BO1300" s="78"/>
      <c r="BP1300" s="78"/>
      <c r="BQ1300" s="78"/>
      <c r="BR1300" s="78"/>
      <c r="BS1300" s="78"/>
      <c r="BT1300" s="78"/>
      <c r="BU1300" s="78"/>
      <c r="BV1300" s="78"/>
      <c r="BW1300" s="78"/>
      <c r="BX1300" s="78"/>
      <c r="BY1300" s="78"/>
      <c r="BZ1300" s="78"/>
    </row>
    <row r="1301" spans="1:78" s="67" customFormat="1" ht="12.75">
      <c r="A1301" s="200">
        <v>49</v>
      </c>
      <c r="B1301" s="183" t="s">
        <v>791</v>
      </c>
      <c r="C1301" s="184">
        <v>2019</v>
      </c>
      <c r="D1301" s="186">
        <v>513</v>
      </c>
      <c r="E1301" s="78"/>
      <c r="F1301" s="78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  <c r="AY1301" s="78"/>
      <c r="AZ1301" s="78"/>
      <c r="BA1301" s="78"/>
      <c r="BB1301" s="78"/>
      <c r="BC1301" s="78"/>
      <c r="BD1301" s="78"/>
      <c r="BE1301" s="78"/>
      <c r="BF1301" s="78"/>
      <c r="BG1301" s="78"/>
      <c r="BH1301" s="78"/>
      <c r="BI1301" s="78"/>
      <c r="BJ1301" s="78"/>
      <c r="BK1301" s="78"/>
      <c r="BL1301" s="78"/>
      <c r="BM1301" s="78"/>
      <c r="BN1301" s="78"/>
      <c r="BO1301" s="78"/>
      <c r="BP1301" s="78"/>
      <c r="BQ1301" s="78"/>
      <c r="BR1301" s="78"/>
      <c r="BS1301" s="78"/>
      <c r="BT1301" s="78"/>
      <c r="BU1301" s="78"/>
      <c r="BV1301" s="78"/>
      <c r="BW1301" s="78"/>
      <c r="BX1301" s="78"/>
      <c r="BY1301" s="78"/>
      <c r="BZ1301" s="78"/>
    </row>
    <row r="1302" spans="1:78" s="67" customFormat="1" ht="12.75">
      <c r="A1302" s="200">
        <v>50</v>
      </c>
      <c r="B1302" s="183" t="s">
        <v>791</v>
      </c>
      <c r="C1302" s="184">
        <v>2019</v>
      </c>
      <c r="D1302" s="186">
        <v>513</v>
      </c>
      <c r="E1302" s="78"/>
      <c r="F1302" s="78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78"/>
      <c r="V1302" s="78"/>
      <c r="W1302" s="78"/>
      <c r="X1302" s="78"/>
      <c r="Y1302" s="78"/>
      <c r="Z1302" s="78"/>
      <c r="AA1302" s="78"/>
      <c r="AB1302" s="78"/>
      <c r="AC1302" s="78"/>
      <c r="AD1302" s="78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  <c r="AY1302" s="78"/>
      <c r="AZ1302" s="78"/>
      <c r="BA1302" s="78"/>
      <c r="BB1302" s="78"/>
      <c r="BC1302" s="78"/>
      <c r="BD1302" s="78"/>
      <c r="BE1302" s="78"/>
      <c r="BF1302" s="78"/>
      <c r="BG1302" s="78"/>
      <c r="BH1302" s="78"/>
      <c r="BI1302" s="78"/>
      <c r="BJ1302" s="78"/>
      <c r="BK1302" s="78"/>
      <c r="BL1302" s="78"/>
      <c r="BM1302" s="78"/>
      <c r="BN1302" s="78"/>
      <c r="BO1302" s="78"/>
      <c r="BP1302" s="78"/>
      <c r="BQ1302" s="78"/>
      <c r="BR1302" s="78"/>
      <c r="BS1302" s="78"/>
      <c r="BT1302" s="78"/>
      <c r="BU1302" s="78"/>
      <c r="BV1302" s="78"/>
      <c r="BW1302" s="78"/>
      <c r="BX1302" s="78"/>
      <c r="BY1302" s="78"/>
      <c r="BZ1302" s="78"/>
    </row>
    <row r="1303" spans="1:78" s="67" customFormat="1" ht="12.75">
      <c r="A1303" s="200">
        <v>51</v>
      </c>
      <c r="B1303" s="183" t="s">
        <v>791</v>
      </c>
      <c r="C1303" s="184">
        <v>2019</v>
      </c>
      <c r="D1303" s="186">
        <v>513</v>
      </c>
      <c r="E1303" s="78"/>
      <c r="F1303" s="78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78"/>
      <c r="V1303" s="78"/>
      <c r="W1303" s="78"/>
      <c r="X1303" s="78"/>
      <c r="Y1303" s="78"/>
      <c r="Z1303" s="78"/>
      <c r="AA1303" s="78"/>
      <c r="AB1303" s="78"/>
      <c r="AC1303" s="78"/>
      <c r="AD1303" s="78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  <c r="AY1303" s="78"/>
      <c r="AZ1303" s="78"/>
      <c r="BA1303" s="78"/>
      <c r="BB1303" s="78"/>
      <c r="BC1303" s="78"/>
      <c r="BD1303" s="78"/>
      <c r="BE1303" s="78"/>
      <c r="BF1303" s="78"/>
      <c r="BG1303" s="78"/>
      <c r="BH1303" s="78"/>
      <c r="BI1303" s="78"/>
      <c r="BJ1303" s="78"/>
      <c r="BK1303" s="78"/>
      <c r="BL1303" s="78"/>
      <c r="BM1303" s="78"/>
      <c r="BN1303" s="78"/>
      <c r="BO1303" s="78"/>
      <c r="BP1303" s="78"/>
      <c r="BQ1303" s="78"/>
      <c r="BR1303" s="78"/>
      <c r="BS1303" s="78"/>
      <c r="BT1303" s="78"/>
      <c r="BU1303" s="78"/>
      <c r="BV1303" s="78"/>
      <c r="BW1303" s="78"/>
      <c r="BX1303" s="78"/>
      <c r="BY1303" s="78"/>
      <c r="BZ1303" s="78"/>
    </row>
    <row r="1304" spans="1:78" s="67" customFormat="1" ht="12.75">
      <c r="A1304" s="200">
        <v>52</v>
      </c>
      <c r="B1304" s="183" t="s">
        <v>791</v>
      </c>
      <c r="C1304" s="184">
        <v>2019</v>
      </c>
      <c r="D1304" s="186">
        <v>513</v>
      </c>
      <c r="E1304" s="78"/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78"/>
      <c r="V1304" s="78"/>
      <c r="W1304" s="78"/>
      <c r="X1304" s="78"/>
      <c r="Y1304" s="78"/>
      <c r="Z1304" s="78"/>
      <c r="AA1304" s="78"/>
      <c r="AB1304" s="78"/>
      <c r="AC1304" s="78"/>
      <c r="AD1304" s="78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  <c r="AY1304" s="78"/>
      <c r="AZ1304" s="78"/>
      <c r="BA1304" s="78"/>
      <c r="BB1304" s="78"/>
      <c r="BC1304" s="78"/>
      <c r="BD1304" s="78"/>
      <c r="BE1304" s="78"/>
      <c r="BF1304" s="78"/>
      <c r="BG1304" s="78"/>
      <c r="BH1304" s="78"/>
      <c r="BI1304" s="78"/>
      <c r="BJ1304" s="78"/>
      <c r="BK1304" s="78"/>
      <c r="BL1304" s="78"/>
      <c r="BM1304" s="78"/>
      <c r="BN1304" s="78"/>
      <c r="BO1304" s="78"/>
      <c r="BP1304" s="78"/>
      <c r="BQ1304" s="78"/>
      <c r="BR1304" s="78"/>
      <c r="BS1304" s="78"/>
      <c r="BT1304" s="78"/>
      <c r="BU1304" s="78"/>
      <c r="BV1304" s="78"/>
      <c r="BW1304" s="78"/>
      <c r="BX1304" s="78"/>
      <c r="BY1304" s="78"/>
      <c r="BZ1304" s="78"/>
    </row>
    <row r="1305" spans="1:78" s="67" customFormat="1" ht="12.75">
      <c r="A1305" s="200">
        <v>53</v>
      </c>
      <c r="B1305" s="183" t="s">
        <v>791</v>
      </c>
      <c r="C1305" s="184">
        <v>2019</v>
      </c>
      <c r="D1305" s="186">
        <v>513</v>
      </c>
      <c r="E1305" s="78"/>
      <c r="F1305" s="78"/>
      <c r="G1305" s="78"/>
      <c r="H1305" s="78"/>
      <c r="I1305" s="78"/>
      <c r="J1305" s="78"/>
      <c r="K1305" s="78"/>
      <c r="L1305" s="78"/>
      <c r="M1305" s="78"/>
      <c r="N1305" s="78"/>
      <c r="O1305" s="78"/>
      <c r="P1305" s="78"/>
      <c r="Q1305" s="78"/>
      <c r="R1305" s="78"/>
      <c r="S1305" s="78"/>
      <c r="T1305" s="78"/>
      <c r="U1305" s="78"/>
      <c r="V1305" s="78"/>
      <c r="W1305" s="78"/>
      <c r="X1305" s="78"/>
      <c r="Y1305" s="78"/>
      <c r="Z1305" s="78"/>
      <c r="AA1305" s="78"/>
      <c r="AB1305" s="78"/>
      <c r="AC1305" s="78"/>
      <c r="AD1305" s="78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  <c r="AY1305" s="78"/>
      <c r="AZ1305" s="78"/>
      <c r="BA1305" s="78"/>
      <c r="BB1305" s="78"/>
      <c r="BC1305" s="78"/>
      <c r="BD1305" s="78"/>
      <c r="BE1305" s="78"/>
      <c r="BF1305" s="78"/>
      <c r="BG1305" s="78"/>
      <c r="BH1305" s="78"/>
      <c r="BI1305" s="78"/>
      <c r="BJ1305" s="78"/>
      <c r="BK1305" s="78"/>
      <c r="BL1305" s="78"/>
      <c r="BM1305" s="78"/>
      <c r="BN1305" s="78"/>
      <c r="BO1305" s="78"/>
      <c r="BP1305" s="78"/>
      <c r="BQ1305" s="78"/>
      <c r="BR1305" s="78"/>
      <c r="BS1305" s="78"/>
      <c r="BT1305" s="78"/>
      <c r="BU1305" s="78"/>
      <c r="BV1305" s="78"/>
      <c r="BW1305" s="78"/>
      <c r="BX1305" s="78"/>
      <c r="BY1305" s="78"/>
      <c r="BZ1305" s="78"/>
    </row>
    <row r="1306" spans="1:78" s="67" customFormat="1" ht="12.75">
      <c r="A1306" s="200">
        <v>54</v>
      </c>
      <c r="B1306" s="183" t="s">
        <v>791</v>
      </c>
      <c r="C1306" s="184">
        <v>2019</v>
      </c>
      <c r="D1306" s="186">
        <v>513</v>
      </c>
      <c r="E1306" s="78"/>
      <c r="F1306" s="78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78"/>
      <c r="V1306" s="78"/>
      <c r="W1306" s="78"/>
      <c r="X1306" s="78"/>
      <c r="Y1306" s="78"/>
      <c r="Z1306" s="78"/>
      <c r="AA1306" s="78"/>
      <c r="AB1306" s="78"/>
      <c r="AC1306" s="78"/>
      <c r="AD1306" s="78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  <c r="AY1306" s="78"/>
      <c r="AZ1306" s="78"/>
      <c r="BA1306" s="78"/>
      <c r="BB1306" s="78"/>
      <c r="BC1306" s="78"/>
      <c r="BD1306" s="78"/>
      <c r="BE1306" s="78"/>
      <c r="BF1306" s="78"/>
      <c r="BG1306" s="78"/>
      <c r="BH1306" s="78"/>
      <c r="BI1306" s="78"/>
      <c r="BJ1306" s="78"/>
      <c r="BK1306" s="78"/>
      <c r="BL1306" s="78"/>
      <c r="BM1306" s="78"/>
      <c r="BN1306" s="78"/>
      <c r="BO1306" s="78"/>
      <c r="BP1306" s="78"/>
      <c r="BQ1306" s="78"/>
      <c r="BR1306" s="78"/>
      <c r="BS1306" s="78"/>
      <c r="BT1306" s="78"/>
      <c r="BU1306" s="78"/>
      <c r="BV1306" s="78"/>
      <c r="BW1306" s="78"/>
      <c r="BX1306" s="78"/>
      <c r="BY1306" s="78"/>
      <c r="BZ1306" s="78"/>
    </row>
    <row r="1307" spans="1:78" s="67" customFormat="1" ht="12.75">
      <c r="A1307" s="200">
        <v>55</v>
      </c>
      <c r="B1307" s="183" t="s">
        <v>791</v>
      </c>
      <c r="C1307" s="184">
        <v>2019</v>
      </c>
      <c r="D1307" s="186">
        <v>513</v>
      </c>
      <c r="E1307" s="78"/>
      <c r="F1307" s="78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78"/>
      <c r="V1307" s="78"/>
      <c r="W1307" s="78"/>
      <c r="X1307" s="78"/>
      <c r="Y1307" s="78"/>
      <c r="Z1307" s="78"/>
      <c r="AA1307" s="78"/>
      <c r="AB1307" s="78"/>
      <c r="AC1307" s="78"/>
      <c r="AD1307" s="78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  <c r="AY1307" s="78"/>
      <c r="AZ1307" s="78"/>
      <c r="BA1307" s="78"/>
      <c r="BB1307" s="78"/>
      <c r="BC1307" s="78"/>
      <c r="BD1307" s="78"/>
      <c r="BE1307" s="78"/>
      <c r="BF1307" s="78"/>
      <c r="BG1307" s="78"/>
      <c r="BH1307" s="78"/>
      <c r="BI1307" s="78"/>
      <c r="BJ1307" s="78"/>
      <c r="BK1307" s="78"/>
      <c r="BL1307" s="78"/>
      <c r="BM1307" s="78"/>
      <c r="BN1307" s="78"/>
      <c r="BO1307" s="78"/>
      <c r="BP1307" s="78"/>
      <c r="BQ1307" s="78"/>
      <c r="BR1307" s="78"/>
      <c r="BS1307" s="78"/>
      <c r="BT1307" s="78"/>
      <c r="BU1307" s="78"/>
      <c r="BV1307" s="78"/>
      <c r="BW1307" s="78"/>
      <c r="BX1307" s="78"/>
      <c r="BY1307" s="78"/>
      <c r="BZ1307" s="78"/>
    </row>
    <row r="1308" spans="1:78" s="67" customFormat="1" ht="12.75">
      <c r="A1308" s="200">
        <v>56</v>
      </c>
      <c r="B1308" s="183" t="s">
        <v>791</v>
      </c>
      <c r="C1308" s="184">
        <v>2019</v>
      </c>
      <c r="D1308" s="186">
        <v>513</v>
      </c>
      <c r="E1308" s="78"/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78"/>
      <c r="V1308" s="78"/>
      <c r="W1308" s="78"/>
      <c r="X1308" s="78"/>
      <c r="Y1308" s="78"/>
      <c r="Z1308" s="78"/>
      <c r="AA1308" s="78"/>
      <c r="AB1308" s="78"/>
      <c r="AC1308" s="78"/>
      <c r="AD1308" s="78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  <c r="AY1308" s="78"/>
      <c r="AZ1308" s="78"/>
      <c r="BA1308" s="78"/>
      <c r="BB1308" s="78"/>
      <c r="BC1308" s="78"/>
      <c r="BD1308" s="78"/>
      <c r="BE1308" s="78"/>
      <c r="BF1308" s="78"/>
      <c r="BG1308" s="78"/>
      <c r="BH1308" s="78"/>
      <c r="BI1308" s="78"/>
      <c r="BJ1308" s="78"/>
      <c r="BK1308" s="78"/>
      <c r="BL1308" s="78"/>
      <c r="BM1308" s="78"/>
      <c r="BN1308" s="78"/>
      <c r="BO1308" s="78"/>
      <c r="BP1308" s="78"/>
      <c r="BQ1308" s="78"/>
      <c r="BR1308" s="78"/>
      <c r="BS1308" s="78"/>
      <c r="BT1308" s="78"/>
      <c r="BU1308" s="78"/>
      <c r="BV1308" s="78"/>
      <c r="BW1308" s="78"/>
      <c r="BX1308" s="78"/>
      <c r="BY1308" s="78"/>
      <c r="BZ1308" s="78"/>
    </row>
    <row r="1309" spans="1:78" s="67" customFormat="1" ht="12.75">
      <c r="A1309" s="200">
        <v>57</v>
      </c>
      <c r="B1309" s="183" t="s">
        <v>791</v>
      </c>
      <c r="C1309" s="184">
        <v>2019</v>
      </c>
      <c r="D1309" s="186">
        <v>513</v>
      </c>
      <c r="E1309" s="78"/>
      <c r="F1309" s="78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78"/>
      <c r="V1309" s="78"/>
      <c r="W1309" s="78"/>
      <c r="X1309" s="78"/>
      <c r="Y1309" s="78"/>
      <c r="Z1309" s="78"/>
      <c r="AA1309" s="78"/>
      <c r="AB1309" s="78"/>
      <c r="AC1309" s="78"/>
      <c r="AD1309" s="78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  <c r="AY1309" s="78"/>
      <c r="AZ1309" s="78"/>
      <c r="BA1309" s="78"/>
      <c r="BB1309" s="78"/>
      <c r="BC1309" s="78"/>
      <c r="BD1309" s="78"/>
      <c r="BE1309" s="78"/>
      <c r="BF1309" s="78"/>
      <c r="BG1309" s="78"/>
      <c r="BH1309" s="78"/>
      <c r="BI1309" s="78"/>
      <c r="BJ1309" s="78"/>
      <c r="BK1309" s="78"/>
      <c r="BL1309" s="78"/>
      <c r="BM1309" s="78"/>
      <c r="BN1309" s="78"/>
      <c r="BO1309" s="78"/>
      <c r="BP1309" s="78"/>
      <c r="BQ1309" s="78"/>
      <c r="BR1309" s="78"/>
      <c r="BS1309" s="78"/>
      <c r="BT1309" s="78"/>
      <c r="BU1309" s="78"/>
      <c r="BV1309" s="78"/>
      <c r="BW1309" s="78"/>
      <c r="BX1309" s="78"/>
      <c r="BY1309" s="78"/>
      <c r="BZ1309" s="78"/>
    </row>
    <row r="1310" spans="1:78" s="67" customFormat="1" ht="12.75">
      <c r="A1310" s="200">
        <v>58</v>
      </c>
      <c r="B1310" s="183" t="s">
        <v>791</v>
      </c>
      <c r="C1310" s="184">
        <v>2019</v>
      </c>
      <c r="D1310" s="186">
        <v>513</v>
      </c>
      <c r="E1310" s="78"/>
      <c r="F1310" s="78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78"/>
      <c r="V1310" s="78"/>
      <c r="W1310" s="78"/>
      <c r="X1310" s="78"/>
      <c r="Y1310" s="78"/>
      <c r="Z1310" s="78"/>
      <c r="AA1310" s="78"/>
      <c r="AB1310" s="78"/>
      <c r="AC1310" s="78"/>
      <c r="AD1310" s="78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  <c r="AY1310" s="78"/>
      <c r="AZ1310" s="78"/>
      <c r="BA1310" s="78"/>
      <c r="BB1310" s="78"/>
      <c r="BC1310" s="78"/>
      <c r="BD1310" s="78"/>
      <c r="BE1310" s="78"/>
      <c r="BF1310" s="78"/>
      <c r="BG1310" s="78"/>
      <c r="BH1310" s="78"/>
      <c r="BI1310" s="78"/>
      <c r="BJ1310" s="78"/>
      <c r="BK1310" s="78"/>
      <c r="BL1310" s="78"/>
      <c r="BM1310" s="78"/>
      <c r="BN1310" s="78"/>
      <c r="BO1310" s="78"/>
      <c r="BP1310" s="78"/>
      <c r="BQ1310" s="78"/>
      <c r="BR1310" s="78"/>
      <c r="BS1310" s="78"/>
      <c r="BT1310" s="78"/>
      <c r="BU1310" s="78"/>
      <c r="BV1310" s="78"/>
      <c r="BW1310" s="78"/>
      <c r="BX1310" s="78"/>
      <c r="BY1310" s="78"/>
      <c r="BZ1310" s="78"/>
    </row>
    <row r="1311" spans="1:78" s="67" customFormat="1" ht="12.75">
      <c r="A1311" s="200">
        <v>59</v>
      </c>
      <c r="B1311" s="183" t="s">
        <v>791</v>
      </c>
      <c r="C1311" s="184">
        <v>2019</v>
      </c>
      <c r="D1311" s="186">
        <v>513</v>
      </c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  <c r="AY1311" s="78"/>
      <c r="AZ1311" s="78"/>
      <c r="BA1311" s="78"/>
      <c r="BB1311" s="78"/>
      <c r="BC1311" s="78"/>
      <c r="BD1311" s="78"/>
      <c r="BE1311" s="78"/>
      <c r="BF1311" s="78"/>
      <c r="BG1311" s="78"/>
      <c r="BH1311" s="78"/>
      <c r="BI1311" s="78"/>
      <c r="BJ1311" s="78"/>
      <c r="BK1311" s="78"/>
      <c r="BL1311" s="78"/>
      <c r="BM1311" s="78"/>
      <c r="BN1311" s="78"/>
      <c r="BO1311" s="78"/>
      <c r="BP1311" s="78"/>
      <c r="BQ1311" s="78"/>
      <c r="BR1311" s="78"/>
      <c r="BS1311" s="78"/>
      <c r="BT1311" s="78"/>
      <c r="BU1311" s="78"/>
      <c r="BV1311" s="78"/>
      <c r="BW1311" s="78"/>
      <c r="BX1311" s="78"/>
      <c r="BY1311" s="78"/>
      <c r="BZ1311" s="78"/>
    </row>
    <row r="1312" spans="1:78" s="67" customFormat="1" ht="12.75">
      <c r="A1312" s="200">
        <v>60</v>
      </c>
      <c r="B1312" s="183" t="s">
        <v>791</v>
      </c>
      <c r="C1312" s="184">
        <v>2019</v>
      </c>
      <c r="D1312" s="186">
        <v>513</v>
      </c>
      <c r="E1312" s="78"/>
      <c r="F1312" s="78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78"/>
      <c r="V1312" s="78"/>
      <c r="W1312" s="78"/>
      <c r="X1312" s="78"/>
      <c r="Y1312" s="78"/>
      <c r="Z1312" s="78"/>
      <c r="AA1312" s="78"/>
      <c r="AB1312" s="78"/>
      <c r="AC1312" s="78"/>
      <c r="AD1312" s="78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  <c r="AY1312" s="78"/>
      <c r="AZ1312" s="78"/>
      <c r="BA1312" s="78"/>
      <c r="BB1312" s="78"/>
      <c r="BC1312" s="78"/>
      <c r="BD1312" s="78"/>
      <c r="BE1312" s="78"/>
      <c r="BF1312" s="78"/>
      <c r="BG1312" s="78"/>
      <c r="BH1312" s="78"/>
      <c r="BI1312" s="78"/>
      <c r="BJ1312" s="78"/>
      <c r="BK1312" s="78"/>
      <c r="BL1312" s="78"/>
      <c r="BM1312" s="78"/>
      <c r="BN1312" s="78"/>
      <c r="BO1312" s="78"/>
      <c r="BP1312" s="78"/>
      <c r="BQ1312" s="78"/>
      <c r="BR1312" s="78"/>
      <c r="BS1312" s="78"/>
      <c r="BT1312" s="78"/>
      <c r="BU1312" s="78"/>
      <c r="BV1312" s="78"/>
      <c r="BW1312" s="78"/>
      <c r="BX1312" s="78"/>
      <c r="BY1312" s="78"/>
      <c r="BZ1312" s="78"/>
    </row>
    <row r="1313" spans="1:78" s="67" customFormat="1" ht="12.75">
      <c r="A1313" s="200">
        <v>61</v>
      </c>
      <c r="B1313" s="183" t="s">
        <v>791</v>
      </c>
      <c r="C1313" s="184">
        <v>2019</v>
      </c>
      <c r="D1313" s="186">
        <v>513</v>
      </c>
      <c r="E1313" s="78"/>
      <c r="F1313" s="78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78"/>
      <c r="AD1313" s="78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  <c r="AY1313" s="78"/>
      <c r="AZ1313" s="78"/>
      <c r="BA1313" s="78"/>
      <c r="BB1313" s="78"/>
      <c r="BC1313" s="78"/>
      <c r="BD1313" s="78"/>
      <c r="BE1313" s="78"/>
      <c r="BF1313" s="78"/>
      <c r="BG1313" s="78"/>
      <c r="BH1313" s="78"/>
      <c r="BI1313" s="78"/>
      <c r="BJ1313" s="78"/>
      <c r="BK1313" s="78"/>
      <c r="BL1313" s="78"/>
      <c r="BM1313" s="78"/>
      <c r="BN1313" s="78"/>
      <c r="BO1313" s="78"/>
      <c r="BP1313" s="78"/>
      <c r="BQ1313" s="78"/>
      <c r="BR1313" s="78"/>
      <c r="BS1313" s="78"/>
      <c r="BT1313" s="78"/>
      <c r="BU1313" s="78"/>
      <c r="BV1313" s="78"/>
      <c r="BW1313" s="78"/>
      <c r="BX1313" s="78"/>
      <c r="BY1313" s="78"/>
      <c r="BZ1313" s="78"/>
    </row>
    <row r="1314" spans="1:78" s="67" customFormat="1" ht="12.75">
      <c r="A1314" s="200">
        <v>62</v>
      </c>
      <c r="B1314" s="183" t="s">
        <v>791</v>
      </c>
      <c r="C1314" s="184">
        <v>2019</v>
      </c>
      <c r="D1314" s="186">
        <v>513</v>
      </c>
      <c r="E1314" s="78"/>
      <c r="F1314" s="78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78"/>
      <c r="V1314" s="78"/>
      <c r="W1314" s="78"/>
      <c r="X1314" s="78"/>
      <c r="Y1314" s="78"/>
      <c r="Z1314" s="78"/>
      <c r="AA1314" s="78"/>
      <c r="AB1314" s="78"/>
      <c r="AC1314" s="78"/>
      <c r="AD1314" s="78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  <c r="AY1314" s="78"/>
      <c r="AZ1314" s="78"/>
      <c r="BA1314" s="78"/>
      <c r="BB1314" s="78"/>
      <c r="BC1314" s="78"/>
      <c r="BD1314" s="78"/>
      <c r="BE1314" s="78"/>
      <c r="BF1314" s="78"/>
      <c r="BG1314" s="78"/>
      <c r="BH1314" s="78"/>
      <c r="BI1314" s="78"/>
      <c r="BJ1314" s="78"/>
      <c r="BK1314" s="78"/>
      <c r="BL1314" s="78"/>
      <c r="BM1314" s="78"/>
      <c r="BN1314" s="78"/>
      <c r="BO1314" s="78"/>
      <c r="BP1314" s="78"/>
      <c r="BQ1314" s="78"/>
      <c r="BR1314" s="78"/>
      <c r="BS1314" s="78"/>
      <c r="BT1314" s="78"/>
      <c r="BU1314" s="78"/>
      <c r="BV1314" s="78"/>
      <c r="BW1314" s="78"/>
      <c r="BX1314" s="78"/>
      <c r="BY1314" s="78"/>
      <c r="BZ1314" s="78"/>
    </row>
    <row r="1315" spans="1:78" s="67" customFormat="1" ht="12.75">
      <c r="A1315" s="200">
        <v>63</v>
      </c>
      <c r="B1315" s="183" t="s">
        <v>791</v>
      </c>
      <c r="C1315" s="184">
        <v>2019</v>
      </c>
      <c r="D1315" s="186">
        <v>513</v>
      </c>
      <c r="E1315" s="78"/>
      <c r="F1315" s="78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  <c r="BH1315" s="78"/>
      <c r="BI1315" s="78"/>
      <c r="BJ1315" s="78"/>
      <c r="BK1315" s="78"/>
      <c r="BL1315" s="78"/>
      <c r="BM1315" s="78"/>
      <c r="BN1315" s="78"/>
      <c r="BO1315" s="78"/>
      <c r="BP1315" s="78"/>
      <c r="BQ1315" s="78"/>
      <c r="BR1315" s="78"/>
      <c r="BS1315" s="78"/>
      <c r="BT1315" s="78"/>
      <c r="BU1315" s="78"/>
      <c r="BV1315" s="78"/>
      <c r="BW1315" s="78"/>
      <c r="BX1315" s="78"/>
      <c r="BY1315" s="78"/>
      <c r="BZ1315" s="78"/>
    </row>
    <row r="1316" spans="1:78" s="67" customFormat="1" ht="12.75">
      <c r="A1316" s="200">
        <v>64</v>
      </c>
      <c r="B1316" s="183" t="s">
        <v>791</v>
      </c>
      <c r="C1316" s="184">
        <v>2019</v>
      </c>
      <c r="D1316" s="186">
        <v>513</v>
      </c>
      <c r="E1316" s="78"/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78"/>
      <c r="V1316" s="78"/>
      <c r="W1316" s="78"/>
      <c r="X1316" s="78"/>
      <c r="Y1316" s="78"/>
      <c r="Z1316" s="78"/>
      <c r="AA1316" s="78"/>
      <c r="AB1316" s="78"/>
      <c r="AC1316" s="78"/>
      <c r="AD1316" s="78"/>
      <c r="AE1316" s="78"/>
      <c r="AF1316" s="78"/>
      <c r="AG1316" s="78"/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  <c r="AY1316" s="78"/>
      <c r="AZ1316" s="78"/>
      <c r="BA1316" s="78"/>
      <c r="BB1316" s="78"/>
      <c r="BC1316" s="78"/>
      <c r="BD1316" s="78"/>
      <c r="BE1316" s="78"/>
      <c r="BF1316" s="78"/>
      <c r="BG1316" s="78"/>
      <c r="BH1316" s="78"/>
      <c r="BI1316" s="78"/>
      <c r="BJ1316" s="78"/>
      <c r="BK1316" s="78"/>
      <c r="BL1316" s="78"/>
      <c r="BM1316" s="78"/>
      <c r="BN1316" s="78"/>
      <c r="BO1316" s="78"/>
      <c r="BP1316" s="78"/>
      <c r="BQ1316" s="78"/>
      <c r="BR1316" s="78"/>
      <c r="BS1316" s="78"/>
      <c r="BT1316" s="78"/>
      <c r="BU1316" s="78"/>
      <c r="BV1316" s="78"/>
      <c r="BW1316" s="78"/>
      <c r="BX1316" s="78"/>
      <c r="BY1316" s="78"/>
      <c r="BZ1316" s="78"/>
    </row>
    <row r="1317" spans="1:78" s="67" customFormat="1" ht="12.75">
      <c r="A1317" s="200">
        <v>65</v>
      </c>
      <c r="B1317" s="183" t="s">
        <v>791</v>
      </c>
      <c r="C1317" s="184">
        <v>2019</v>
      </c>
      <c r="D1317" s="186">
        <v>513</v>
      </c>
      <c r="E1317" s="78"/>
      <c r="F1317" s="78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  <c r="BH1317" s="78"/>
      <c r="BI1317" s="78"/>
      <c r="BJ1317" s="78"/>
      <c r="BK1317" s="78"/>
      <c r="BL1317" s="78"/>
      <c r="BM1317" s="78"/>
      <c r="BN1317" s="78"/>
      <c r="BO1317" s="78"/>
      <c r="BP1317" s="78"/>
      <c r="BQ1317" s="78"/>
      <c r="BR1317" s="78"/>
      <c r="BS1317" s="78"/>
      <c r="BT1317" s="78"/>
      <c r="BU1317" s="78"/>
      <c r="BV1317" s="78"/>
      <c r="BW1317" s="78"/>
      <c r="BX1317" s="78"/>
      <c r="BY1317" s="78"/>
      <c r="BZ1317" s="78"/>
    </row>
    <row r="1318" spans="1:78" s="67" customFormat="1" ht="12.75">
      <c r="A1318" s="200">
        <v>66</v>
      </c>
      <c r="B1318" s="183" t="s">
        <v>791</v>
      </c>
      <c r="C1318" s="184">
        <v>2019</v>
      </c>
      <c r="D1318" s="186">
        <v>513</v>
      </c>
      <c r="E1318" s="78"/>
      <c r="F1318" s="78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78"/>
      <c r="V1318" s="78"/>
      <c r="W1318" s="78"/>
      <c r="X1318" s="78"/>
      <c r="Y1318" s="78"/>
      <c r="Z1318" s="78"/>
      <c r="AA1318" s="78"/>
      <c r="AB1318" s="78"/>
      <c r="AC1318" s="78"/>
      <c r="AD1318" s="78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  <c r="AY1318" s="78"/>
      <c r="AZ1318" s="78"/>
      <c r="BA1318" s="78"/>
      <c r="BB1318" s="78"/>
      <c r="BC1318" s="78"/>
      <c r="BD1318" s="78"/>
      <c r="BE1318" s="78"/>
      <c r="BF1318" s="78"/>
      <c r="BG1318" s="78"/>
      <c r="BH1318" s="78"/>
      <c r="BI1318" s="78"/>
      <c r="BJ1318" s="78"/>
      <c r="BK1318" s="78"/>
      <c r="BL1318" s="78"/>
      <c r="BM1318" s="78"/>
      <c r="BN1318" s="78"/>
      <c r="BO1318" s="78"/>
      <c r="BP1318" s="78"/>
      <c r="BQ1318" s="78"/>
      <c r="BR1318" s="78"/>
      <c r="BS1318" s="78"/>
      <c r="BT1318" s="78"/>
      <c r="BU1318" s="78"/>
      <c r="BV1318" s="78"/>
      <c r="BW1318" s="78"/>
      <c r="BX1318" s="78"/>
      <c r="BY1318" s="78"/>
      <c r="BZ1318" s="78"/>
    </row>
    <row r="1319" spans="1:78" s="67" customFormat="1" ht="13.5" thickBot="1">
      <c r="A1319" s="200">
        <v>67</v>
      </c>
      <c r="B1319" s="114" t="s">
        <v>573</v>
      </c>
      <c r="C1319" s="113">
        <v>2015</v>
      </c>
      <c r="D1319" s="185">
        <v>3013.5</v>
      </c>
      <c r="E1319" s="78"/>
      <c r="F1319" s="78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78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  <c r="AY1319" s="78"/>
      <c r="AZ1319" s="78"/>
      <c r="BA1319" s="78"/>
      <c r="BB1319" s="78"/>
      <c r="BC1319" s="78"/>
      <c r="BD1319" s="78"/>
      <c r="BE1319" s="78"/>
      <c r="BF1319" s="78"/>
      <c r="BG1319" s="78"/>
      <c r="BH1319" s="78"/>
      <c r="BI1319" s="78"/>
      <c r="BJ1319" s="78"/>
      <c r="BK1319" s="78"/>
      <c r="BL1319" s="78"/>
      <c r="BM1319" s="78"/>
      <c r="BN1319" s="78"/>
      <c r="BO1319" s="78"/>
      <c r="BP1319" s="78"/>
      <c r="BQ1319" s="78"/>
      <c r="BR1319" s="78"/>
      <c r="BS1319" s="78"/>
      <c r="BT1319" s="78"/>
      <c r="BU1319" s="78"/>
      <c r="BV1319" s="78"/>
      <c r="BW1319" s="78"/>
      <c r="BX1319" s="78"/>
      <c r="BY1319" s="78"/>
      <c r="BZ1319" s="78"/>
    </row>
    <row r="1320" spans="1:78" s="67" customFormat="1" ht="22.5" customHeight="1" thickBot="1">
      <c r="A1320" s="443" t="s">
        <v>66</v>
      </c>
      <c r="B1320" s="444"/>
      <c r="C1320" s="104"/>
      <c r="D1320" s="86">
        <f>SUM(D1253:D1319)</f>
        <v>70434.78</v>
      </c>
      <c r="E1320" s="78"/>
      <c r="F1320" s="78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78"/>
      <c r="V1320" s="78"/>
      <c r="W1320" s="78"/>
      <c r="X1320" s="78"/>
      <c r="Y1320" s="78"/>
      <c r="Z1320" s="78"/>
      <c r="AA1320" s="78"/>
      <c r="AB1320" s="78"/>
      <c r="AC1320" s="78"/>
      <c r="AD1320" s="78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  <c r="AY1320" s="78"/>
      <c r="AZ1320" s="78"/>
      <c r="BA1320" s="78"/>
      <c r="BB1320" s="78"/>
      <c r="BC1320" s="78"/>
      <c r="BD1320" s="78"/>
      <c r="BE1320" s="78"/>
      <c r="BF1320" s="78"/>
      <c r="BG1320" s="78"/>
      <c r="BH1320" s="78"/>
      <c r="BI1320" s="78"/>
      <c r="BJ1320" s="78"/>
      <c r="BK1320" s="78"/>
      <c r="BL1320" s="78"/>
      <c r="BM1320" s="78"/>
      <c r="BN1320" s="78"/>
      <c r="BO1320" s="78"/>
      <c r="BP1320" s="78"/>
      <c r="BQ1320" s="78"/>
      <c r="BR1320" s="78"/>
      <c r="BS1320" s="78"/>
      <c r="BT1320" s="78"/>
      <c r="BU1320" s="78"/>
      <c r="BV1320" s="78"/>
      <c r="BW1320" s="78"/>
      <c r="BX1320" s="78"/>
      <c r="BY1320" s="78"/>
      <c r="BZ1320" s="78"/>
    </row>
    <row r="1321" spans="1:78" s="67" customFormat="1" ht="18.75" customHeight="1" thickBot="1">
      <c r="A1321" s="453" t="s">
        <v>273</v>
      </c>
      <c r="B1321" s="454"/>
      <c r="C1321" s="454"/>
      <c r="D1321" s="455"/>
      <c r="E1321" s="78"/>
      <c r="F1321" s="78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78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  <c r="AY1321" s="78"/>
      <c r="AZ1321" s="78"/>
      <c r="BA1321" s="78"/>
      <c r="BB1321" s="78"/>
      <c r="BC1321" s="78"/>
      <c r="BD1321" s="78"/>
      <c r="BE1321" s="78"/>
      <c r="BF1321" s="78"/>
      <c r="BG1321" s="78"/>
      <c r="BH1321" s="78"/>
      <c r="BI1321" s="78"/>
      <c r="BJ1321" s="78"/>
      <c r="BK1321" s="78"/>
      <c r="BL1321" s="78"/>
      <c r="BM1321" s="78"/>
      <c r="BN1321" s="78"/>
      <c r="BO1321" s="78"/>
      <c r="BP1321" s="78"/>
      <c r="BQ1321" s="78"/>
      <c r="BR1321" s="78"/>
      <c r="BS1321" s="78"/>
      <c r="BT1321" s="78"/>
      <c r="BU1321" s="78"/>
      <c r="BV1321" s="78"/>
      <c r="BW1321" s="78"/>
      <c r="BX1321" s="78"/>
      <c r="BY1321" s="78"/>
      <c r="BZ1321" s="78"/>
    </row>
    <row r="1322" spans="1:78" s="67" customFormat="1" ht="12.75">
      <c r="A1322" s="200">
        <v>1</v>
      </c>
      <c r="B1322" s="173" t="s">
        <v>276</v>
      </c>
      <c r="C1322" s="190">
        <v>2015</v>
      </c>
      <c r="D1322" s="175">
        <v>2541.4</v>
      </c>
      <c r="E1322" s="78"/>
      <c r="F1322" s="78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78"/>
      <c r="V1322" s="78"/>
      <c r="W1322" s="78"/>
      <c r="X1322" s="78"/>
      <c r="Y1322" s="78"/>
      <c r="Z1322" s="78"/>
      <c r="AA1322" s="78"/>
      <c r="AB1322" s="78"/>
      <c r="AC1322" s="78"/>
      <c r="AD1322" s="78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  <c r="AY1322" s="78"/>
      <c r="AZ1322" s="78"/>
      <c r="BA1322" s="78"/>
      <c r="BB1322" s="78"/>
      <c r="BC1322" s="78"/>
      <c r="BD1322" s="78"/>
      <c r="BE1322" s="78"/>
      <c r="BF1322" s="78"/>
      <c r="BG1322" s="78"/>
      <c r="BH1322" s="78"/>
      <c r="BI1322" s="78"/>
      <c r="BJ1322" s="78"/>
      <c r="BK1322" s="78"/>
      <c r="BL1322" s="78"/>
      <c r="BM1322" s="78"/>
      <c r="BN1322" s="78"/>
      <c r="BO1322" s="78"/>
      <c r="BP1322" s="78"/>
      <c r="BQ1322" s="78"/>
      <c r="BR1322" s="78"/>
      <c r="BS1322" s="78"/>
      <c r="BT1322" s="78"/>
      <c r="BU1322" s="78"/>
      <c r="BV1322" s="78"/>
      <c r="BW1322" s="78"/>
      <c r="BX1322" s="78"/>
      <c r="BY1322" s="78"/>
      <c r="BZ1322" s="78"/>
    </row>
    <row r="1323" spans="1:78" s="67" customFormat="1" ht="12.75">
      <c r="A1323" s="200">
        <v>2</v>
      </c>
      <c r="B1323" s="173" t="s">
        <v>276</v>
      </c>
      <c r="C1323" s="190">
        <v>2015</v>
      </c>
      <c r="D1323" s="175">
        <v>2541.4</v>
      </c>
      <c r="E1323" s="78"/>
      <c r="F1323" s="78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78"/>
      <c r="V1323" s="78"/>
      <c r="W1323" s="78"/>
      <c r="X1323" s="78"/>
      <c r="Y1323" s="78"/>
      <c r="Z1323" s="78"/>
      <c r="AA1323" s="78"/>
      <c r="AB1323" s="78"/>
      <c r="AC1323" s="78"/>
      <c r="AD1323" s="78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  <c r="AY1323" s="78"/>
      <c r="AZ1323" s="78"/>
      <c r="BA1323" s="78"/>
      <c r="BB1323" s="78"/>
      <c r="BC1323" s="78"/>
      <c r="BD1323" s="78"/>
      <c r="BE1323" s="78"/>
      <c r="BF1323" s="78"/>
      <c r="BG1323" s="78"/>
      <c r="BH1323" s="78"/>
      <c r="BI1323" s="78"/>
      <c r="BJ1323" s="78"/>
      <c r="BK1323" s="78"/>
      <c r="BL1323" s="78"/>
      <c r="BM1323" s="78"/>
      <c r="BN1323" s="78"/>
      <c r="BO1323" s="78"/>
      <c r="BP1323" s="78"/>
      <c r="BQ1323" s="78"/>
      <c r="BR1323" s="78"/>
      <c r="BS1323" s="78"/>
      <c r="BT1323" s="78"/>
      <c r="BU1323" s="78"/>
      <c r="BV1323" s="78"/>
      <c r="BW1323" s="78"/>
      <c r="BX1323" s="78"/>
      <c r="BY1323" s="78"/>
      <c r="BZ1323" s="78"/>
    </row>
    <row r="1324" spans="1:78" s="67" customFormat="1" ht="12.75">
      <c r="A1324" s="200">
        <v>3</v>
      </c>
      <c r="B1324" s="173" t="s">
        <v>276</v>
      </c>
      <c r="C1324" s="190">
        <v>2015</v>
      </c>
      <c r="D1324" s="175">
        <v>2541.4</v>
      </c>
      <c r="E1324" s="78"/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78"/>
      <c r="V1324" s="78"/>
      <c r="W1324" s="78"/>
      <c r="X1324" s="78"/>
      <c r="Y1324" s="78"/>
      <c r="Z1324" s="78"/>
      <c r="AA1324" s="78"/>
      <c r="AB1324" s="78"/>
      <c r="AC1324" s="78"/>
      <c r="AD1324" s="78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  <c r="AY1324" s="78"/>
      <c r="AZ1324" s="78"/>
      <c r="BA1324" s="78"/>
      <c r="BB1324" s="78"/>
      <c r="BC1324" s="78"/>
      <c r="BD1324" s="78"/>
      <c r="BE1324" s="78"/>
      <c r="BF1324" s="78"/>
      <c r="BG1324" s="78"/>
      <c r="BH1324" s="78"/>
      <c r="BI1324" s="78"/>
      <c r="BJ1324" s="78"/>
      <c r="BK1324" s="78"/>
      <c r="BL1324" s="78"/>
      <c r="BM1324" s="78"/>
      <c r="BN1324" s="78"/>
      <c r="BO1324" s="78"/>
      <c r="BP1324" s="78"/>
      <c r="BQ1324" s="78"/>
      <c r="BR1324" s="78"/>
      <c r="BS1324" s="78"/>
      <c r="BT1324" s="78"/>
      <c r="BU1324" s="78"/>
      <c r="BV1324" s="78"/>
      <c r="BW1324" s="78"/>
      <c r="BX1324" s="78"/>
      <c r="BY1324" s="78"/>
      <c r="BZ1324" s="78"/>
    </row>
    <row r="1325" spans="1:78" s="67" customFormat="1" ht="12.75">
      <c r="A1325" s="200">
        <v>4</v>
      </c>
      <c r="B1325" s="173" t="s">
        <v>276</v>
      </c>
      <c r="C1325" s="190">
        <v>2015</v>
      </c>
      <c r="D1325" s="175">
        <v>2541.4</v>
      </c>
      <c r="E1325" s="78"/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  <c r="Y1325" s="78"/>
      <c r="Z1325" s="78"/>
      <c r="AA1325" s="78"/>
      <c r="AB1325" s="78"/>
      <c r="AC1325" s="78"/>
      <c r="AD1325" s="78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  <c r="BH1325" s="78"/>
      <c r="BI1325" s="78"/>
      <c r="BJ1325" s="78"/>
      <c r="BK1325" s="78"/>
      <c r="BL1325" s="78"/>
      <c r="BM1325" s="78"/>
      <c r="BN1325" s="78"/>
      <c r="BO1325" s="78"/>
      <c r="BP1325" s="78"/>
      <c r="BQ1325" s="78"/>
      <c r="BR1325" s="78"/>
      <c r="BS1325" s="78"/>
      <c r="BT1325" s="78"/>
      <c r="BU1325" s="78"/>
      <c r="BV1325" s="78"/>
      <c r="BW1325" s="78"/>
      <c r="BX1325" s="78"/>
      <c r="BY1325" s="78"/>
      <c r="BZ1325" s="78"/>
    </row>
    <row r="1326" spans="1:78" s="67" customFormat="1" ht="12.75">
      <c r="A1326" s="200">
        <v>5</v>
      </c>
      <c r="B1326" s="173" t="s">
        <v>288</v>
      </c>
      <c r="C1326" s="190">
        <v>2016</v>
      </c>
      <c r="D1326" s="175">
        <v>2400.96</v>
      </c>
      <c r="E1326" s="78"/>
      <c r="F1326" s="78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78"/>
      <c r="AE1326" s="78"/>
      <c r="AF1326" s="78"/>
      <c r="AG1326" s="78"/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  <c r="AY1326" s="78"/>
      <c r="AZ1326" s="78"/>
      <c r="BA1326" s="78"/>
      <c r="BB1326" s="78"/>
      <c r="BC1326" s="78"/>
      <c r="BD1326" s="78"/>
      <c r="BE1326" s="78"/>
      <c r="BF1326" s="78"/>
      <c r="BG1326" s="78"/>
      <c r="BH1326" s="78"/>
      <c r="BI1326" s="78"/>
      <c r="BJ1326" s="78"/>
      <c r="BK1326" s="78"/>
      <c r="BL1326" s="78"/>
      <c r="BM1326" s="78"/>
      <c r="BN1326" s="78"/>
      <c r="BO1326" s="78"/>
      <c r="BP1326" s="78"/>
      <c r="BQ1326" s="78"/>
      <c r="BR1326" s="78"/>
      <c r="BS1326" s="78"/>
      <c r="BT1326" s="78"/>
      <c r="BU1326" s="78"/>
      <c r="BV1326" s="78"/>
      <c r="BW1326" s="78"/>
      <c r="BX1326" s="78"/>
      <c r="BY1326" s="78"/>
      <c r="BZ1326" s="78"/>
    </row>
    <row r="1327" spans="1:78" s="67" customFormat="1" ht="12.75">
      <c r="A1327" s="200">
        <v>6</v>
      </c>
      <c r="B1327" s="173" t="s">
        <v>288</v>
      </c>
      <c r="C1327" s="190">
        <v>2016</v>
      </c>
      <c r="D1327" s="175">
        <v>1925</v>
      </c>
      <c r="E1327" s="78"/>
      <c r="F1327" s="78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  <c r="Y1327" s="78"/>
      <c r="Z1327" s="78"/>
      <c r="AA1327" s="78"/>
      <c r="AB1327" s="78"/>
      <c r="AC1327" s="78"/>
      <c r="AD1327" s="78"/>
      <c r="AE1327" s="78"/>
      <c r="AF1327" s="78"/>
      <c r="AG1327" s="78"/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  <c r="BH1327" s="78"/>
      <c r="BI1327" s="78"/>
      <c r="BJ1327" s="78"/>
      <c r="BK1327" s="78"/>
      <c r="BL1327" s="78"/>
      <c r="BM1327" s="78"/>
      <c r="BN1327" s="78"/>
      <c r="BO1327" s="78"/>
      <c r="BP1327" s="78"/>
      <c r="BQ1327" s="78"/>
      <c r="BR1327" s="78"/>
      <c r="BS1327" s="78"/>
      <c r="BT1327" s="78"/>
      <c r="BU1327" s="78"/>
      <c r="BV1327" s="78"/>
      <c r="BW1327" s="78"/>
      <c r="BX1327" s="78"/>
      <c r="BY1327" s="78"/>
      <c r="BZ1327" s="78"/>
    </row>
    <row r="1328" spans="1:78" s="67" customFormat="1" ht="12.75">
      <c r="A1328" s="200">
        <v>7</v>
      </c>
      <c r="B1328" s="173" t="s">
        <v>287</v>
      </c>
      <c r="C1328" s="190">
        <v>2016</v>
      </c>
      <c r="D1328" s="175">
        <v>1702.32</v>
      </c>
      <c r="E1328" s="78"/>
      <c r="F1328" s="78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  <c r="Y1328" s="78"/>
      <c r="Z1328" s="78"/>
      <c r="AA1328" s="78"/>
      <c r="AB1328" s="78"/>
      <c r="AC1328" s="78"/>
      <c r="AD1328" s="78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  <c r="AY1328" s="78"/>
      <c r="AZ1328" s="78"/>
      <c r="BA1328" s="78"/>
      <c r="BB1328" s="78"/>
      <c r="BC1328" s="78"/>
      <c r="BD1328" s="78"/>
      <c r="BE1328" s="78"/>
      <c r="BF1328" s="78"/>
      <c r="BG1328" s="78"/>
      <c r="BH1328" s="78"/>
      <c r="BI1328" s="78"/>
      <c r="BJ1328" s="78"/>
      <c r="BK1328" s="78"/>
      <c r="BL1328" s="78"/>
      <c r="BM1328" s="78"/>
      <c r="BN1328" s="78"/>
      <c r="BO1328" s="78"/>
      <c r="BP1328" s="78"/>
      <c r="BQ1328" s="78"/>
      <c r="BR1328" s="78"/>
      <c r="BS1328" s="78"/>
      <c r="BT1328" s="78"/>
      <c r="BU1328" s="78"/>
      <c r="BV1328" s="78"/>
      <c r="BW1328" s="78"/>
      <c r="BX1328" s="78"/>
      <c r="BY1328" s="78"/>
      <c r="BZ1328" s="78"/>
    </row>
    <row r="1329" spans="1:78" s="67" customFormat="1" ht="12.75">
      <c r="A1329" s="200">
        <v>8</v>
      </c>
      <c r="B1329" s="173" t="s">
        <v>289</v>
      </c>
      <c r="C1329" s="190">
        <v>2016</v>
      </c>
      <c r="D1329" s="175">
        <v>1099</v>
      </c>
      <c r="E1329" s="78"/>
      <c r="F1329" s="78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78"/>
      <c r="V1329" s="78"/>
      <c r="W1329" s="78"/>
      <c r="X1329" s="78"/>
      <c r="Y1329" s="78"/>
      <c r="Z1329" s="78"/>
      <c r="AA1329" s="78"/>
      <c r="AB1329" s="78"/>
      <c r="AC1329" s="78"/>
      <c r="AD1329" s="78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  <c r="BH1329" s="78"/>
      <c r="BI1329" s="78"/>
      <c r="BJ1329" s="78"/>
      <c r="BK1329" s="78"/>
      <c r="BL1329" s="78"/>
      <c r="BM1329" s="78"/>
      <c r="BN1329" s="78"/>
      <c r="BO1329" s="78"/>
      <c r="BP1329" s="78"/>
      <c r="BQ1329" s="78"/>
      <c r="BR1329" s="78"/>
      <c r="BS1329" s="78"/>
      <c r="BT1329" s="78"/>
      <c r="BU1329" s="78"/>
      <c r="BV1329" s="78"/>
      <c r="BW1329" s="78"/>
      <c r="BX1329" s="78"/>
      <c r="BY1329" s="78"/>
      <c r="BZ1329" s="78"/>
    </row>
    <row r="1330" spans="1:78" s="67" customFormat="1" ht="12.75">
      <c r="A1330" s="200">
        <v>9</v>
      </c>
      <c r="B1330" s="173" t="s">
        <v>333</v>
      </c>
      <c r="C1330" s="190">
        <v>2017</v>
      </c>
      <c r="D1330" s="175">
        <v>2066.4</v>
      </c>
      <c r="E1330" s="78"/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78"/>
      <c r="V1330" s="78"/>
      <c r="W1330" s="78"/>
      <c r="X1330" s="78"/>
      <c r="Y1330" s="78"/>
      <c r="Z1330" s="78"/>
      <c r="AA1330" s="78"/>
      <c r="AB1330" s="78"/>
      <c r="AC1330" s="78"/>
      <c r="AD1330" s="78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  <c r="AY1330" s="78"/>
      <c r="AZ1330" s="78"/>
      <c r="BA1330" s="78"/>
      <c r="BB1330" s="78"/>
      <c r="BC1330" s="78"/>
      <c r="BD1330" s="78"/>
      <c r="BE1330" s="78"/>
      <c r="BF1330" s="78"/>
      <c r="BG1330" s="78"/>
      <c r="BH1330" s="78"/>
      <c r="BI1330" s="78"/>
      <c r="BJ1330" s="78"/>
      <c r="BK1330" s="78"/>
      <c r="BL1330" s="78"/>
      <c r="BM1330" s="78"/>
      <c r="BN1330" s="78"/>
      <c r="BO1330" s="78"/>
      <c r="BP1330" s="78"/>
      <c r="BQ1330" s="78"/>
      <c r="BR1330" s="78"/>
      <c r="BS1330" s="78"/>
      <c r="BT1330" s="78"/>
      <c r="BU1330" s="78"/>
      <c r="BV1330" s="78"/>
      <c r="BW1330" s="78"/>
      <c r="BX1330" s="78"/>
      <c r="BY1330" s="78"/>
      <c r="BZ1330" s="78"/>
    </row>
    <row r="1331" spans="1:78" s="67" customFormat="1" ht="12.75">
      <c r="A1331" s="200">
        <v>10</v>
      </c>
      <c r="B1331" s="173" t="s">
        <v>333</v>
      </c>
      <c r="C1331" s="190">
        <v>2017</v>
      </c>
      <c r="D1331" s="175">
        <v>2066.4</v>
      </c>
      <c r="E1331" s="78"/>
      <c r="F1331" s="78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78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  <c r="AY1331" s="78"/>
      <c r="AZ1331" s="78"/>
      <c r="BA1331" s="78"/>
      <c r="BB1331" s="78"/>
      <c r="BC1331" s="78"/>
      <c r="BD1331" s="78"/>
      <c r="BE1331" s="78"/>
      <c r="BF1331" s="78"/>
      <c r="BG1331" s="78"/>
      <c r="BH1331" s="78"/>
      <c r="BI1331" s="78"/>
      <c r="BJ1331" s="78"/>
      <c r="BK1331" s="78"/>
      <c r="BL1331" s="78"/>
      <c r="BM1331" s="78"/>
      <c r="BN1331" s="78"/>
      <c r="BO1331" s="78"/>
      <c r="BP1331" s="78"/>
      <c r="BQ1331" s="78"/>
      <c r="BR1331" s="78"/>
      <c r="BS1331" s="78"/>
      <c r="BT1331" s="78"/>
      <c r="BU1331" s="78"/>
      <c r="BV1331" s="78"/>
      <c r="BW1331" s="78"/>
      <c r="BX1331" s="78"/>
      <c r="BY1331" s="78"/>
      <c r="BZ1331" s="78"/>
    </row>
    <row r="1332" spans="1:78" s="67" customFormat="1" ht="12.75">
      <c r="A1332" s="200">
        <v>11</v>
      </c>
      <c r="B1332" s="173" t="s">
        <v>548</v>
      </c>
      <c r="C1332" s="190">
        <v>2017</v>
      </c>
      <c r="D1332" s="175">
        <v>2220.77</v>
      </c>
      <c r="E1332" s="78"/>
      <c r="F1332" s="78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78"/>
      <c r="V1332" s="78"/>
      <c r="W1332" s="78"/>
      <c r="X1332" s="78"/>
      <c r="Y1332" s="78"/>
      <c r="Z1332" s="78"/>
      <c r="AA1332" s="78"/>
      <c r="AB1332" s="78"/>
      <c r="AC1332" s="78"/>
      <c r="AD1332" s="78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  <c r="AY1332" s="78"/>
      <c r="AZ1332" s="78"/>
      <c r="BA1332" s="78"/>
      <c r="BB1332" s="78"/>
      <c r="BC1332" s="78"/>
      <c r="BD1332" s="78"/>
      <c r="BE1332" s="78"/>
      <c r="BF1332" s="78"/>
      <c r="BG1332" s="78"/>
      <c r="BH1332" s="78"/>
      <c r="BI1332" s="78"/>
      <c r="BJ1332" s="78"/>
      <c r="BK1332" s="78"/>
      <c r="BL1332" s="78"/>
      <c r="BM1332" s="78"/>
      <c r="BN1332" s="78"/>
      <c r="BO1332" s="78"/>
      <c r="BP1332" s="78"/>
      <c r="BQ1332" s="78"/>
      <c r="BR1332" s="78"/>
      <c r="BS1332" s="78"/>
      <c r="BT1332" s="78"/>
      <c r="BU1332" s="78"/>
      <c r="BV1332" s="78"/>
      <c r="BW1332" s="78"/>
      <c r="BX1332" s="78"/>
      <c r="BY1332" s="78"/>
      <c r="BZ1332" s="78"/>
    </row>
    <row r="1333" spans="1:78" s="67" customFormat="1" ht="12.75">
      <c r="A1333" s="200">
        <v>12</v>
      </c>
      <c r="B1333" s="173" t="s">
        <v>549</v>
      </c>
      <c r="C1333" s="190">
        <v>2018</v>
      </c>
      <c r="D1333" s="175">
        <v>1500</v>
      </c>
      <c r="E1333" s="78"/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78"/>
      <c r="V1333" s="78"/>
      <c r="W1333" s="78"/>
      <c r="X1333" s="78"/>
      <c r="Y1333" s="78"/>
      <c r="Z1333" s="78"/>
      <c r="AA1333" s="78"/>
      <c r="AB1333" s="78"/>
      <c r="AC1333" s="78"/>
      <c r="AD1333" s="78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  <c r="AY1333" s="78"/>
      <c r="AZ1333" s="78"/>
      <c r="BA1333" s="78"/>
      <c r="BB1333" s="78"/>
      <c r="BC1333" s="78"/>
      <c r="BD1333" s="78"/>
      <c r="BE1333" s="78"/>
      <c r="BF1333" s="78"/>
      <c r="BG1333" s="78"/>
      <c r="BH1333" s="78"/>
      <c r="BI1333" s="78"/>
      <c r="BJ1333" s="78"/>
      <c r="BK1333" s="78"/>
      <c r="BL1333" s="78"/>
      <c r="BM1333" s="78"/>
      <c r="BN1333" s="78"/>
      <c r="BO1333" s="78"/>
      <c r="BP1333" s="78"/>
      <c r="BQ1333" s="78"/>
      <c r="BR1333" s="78"/>
      <c r="BS1333" s="78"/>
      <c r="BT1333" s="78"/>
      <c r="BU1333" s="78"/>
      <c r="BV1333" s="78"/>
      <c r="BW1333" s="78"/>
      <c r="BX1333" s="78"/>
      <c r="BY1333" s="78"/>
      <c r="BZ1333" s="78"/>
    </row>
    <row r="1334" spans="1:78" s="67" customFormat="1" ht="12.75">
      <c r="A1334" s="200">
        <v>13</v>
      </c>
      <c r="B1334" s="173" t="s">
        <v>549</v>
      </c>
      <c r="C1334" s="190">
        <v>2018</v>
      </c>
      <c r="D1334" s="175">
        <v>1500</v>
      </c>
      <c r="E1334" s="78"/>
      <c r="F1334" s="78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78"/>
      <c r="V1334" s="78"/>
      <c r="W1334" s="78"/>
      <c r="X1334" s="78"/>
      <c r="Y1334" s="78"/>
      <c r="Z1334" s="78"/>
      <c r="AA1334" s="78"/>
      <c r="AB1334" s="78"/>
      <c r="AC1334" s="78"/>
      <c r="AD1334" s="78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  <c r="AY1334" s="78"/>
      <c r="AZ1334" s="78"/>
      <c r="BA1334" s="78"/>
      <c r="BB1334" s="78"/>
      <c r="BC1334" s="78"/>
      <c r="BD1334" s="78"/>
      <c r="BE1334" s="78"/>
      <c r="BF1334" s="78"/>
      <c r="BG1334" s="78"/>
      <c r="BH1334" s="78"/>
      <c r="BI1334" s="78"/>
      <c r="BJ1334" s="78"/>
      <c r="BK1334" s="78"/>
      <c r="BL1334" s="78"/>
      <c r="BM1334" s="78"/>
      <c r="BN1334" s="78"/>
      <c r="BO1334" s="78"/>
      <c r="BP1334" s="78"/>
      <c r="BQ1334" s="78"/>
      <c r="BR1334" s="78"/>
      <c r="BS1334" s="78"/>
      <c r="BT1334" s="78"/>
      <c r="BU1334" s="78"/>
      <c r="BV1334" s="78"/>
      <c r="BW1334" s="78"/>
      <c r="BX1334" s="78"/>
      <c r="BY1334" s="78"/>
      <c r="BZ1334" s="78"/>
    </row>
    <row r="1335" spans="1:78" s="67" customFormat="1" ht="12.75">
      <c r="A1335" s="200">
        <v>14</v>
      </c>
      <c r="B1335" s="173" t="s">
        <v>224</v>
      </c>
      <c r="C1335" s="190">
        <v>2019</v>
      </c>
      <c r="D1335" s="175">
        <v>3307.47</v>
      </c>
      <c r="E1335" s="78"/>
      <c r="F1335" s="78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78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  <c r="AY1335" s="78"/>
      <c r="AZ1335" s="78"/>
      <c r="BA1335" s="78"/>
      <c r="BB1335" s="78"/>
      <c r="BC1335" s="78"/>
      <c r="BD1335" s="78"/>
      <c r="BE1335" s="78"/>
      <c r="BF1335" s="78"/>
      <c r="BG1335" s="78"/>
      <c r="BH1335" s="78"/>
      <c r="BI1335" s="78"/>
      <c r="BJ1335" s="78"/>
      <c r="BK1335" s="78"/>
      <c r="BL1335" s="78"/>
      <c r="BM1335" s="78"/>
      <c r="BN1335" s="78"/>
      <c r="BO1335" s="78"/>
      <c r="BP1335" s="78"/>
      <c r="BQ1335" s="78"/>
      <c r="BR1335" s="78"/>
      <c r="BS1335" s="78"/>
      <c r="BT1335" s="78"/>
      <c r="BU1335" s="78"/>
      <c r="BV1335" s="78"/>
      <c r="BW1335" s="78"/>
      <c r="BX1335" s="78"/>
      <c r="BY1335" s="78"/>
      <c r="BZ1335" s="78"/>
    </row>
    <row r="1336" spans="1:78" s="67" customFormat="1" ht="12.75">
      <c r="A1336" s="200">
        <v>15</v>
      </c>
      <c r="B1336" s="173" t="s">
        <v>772</v>
      </c>
      <c r="C1336" s="190">
        <v>2019</v>
      </c>
      <c r="D1336" s="175">
        <v>2275.5</v>
      </c>
      <c r="E1336" s="78"/>
      <c r="F1336" s="78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78"/>
      <c r="V1336" s="78"/>
      <c r="W1336" s="78"/>
      <c r="X1336" s="78"/>
      <c r="Y1336" s="78"/>
      <c r="Z1336" s="78"/>
      <c r="AA1336" s="78"/>
      <c r="AB1336" s="78"/>
      <c r="AC1336" s="78"/>
      <c r="AD1336" s="78"/>
      <c r="AE1336" s="78"/>
      <c r="AF1336" s="78"/>
      <c r="AG1336" s="78"/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  <c r="AY1336" s="78"/>
      <c r="AZ1336" s="78"/>
      <c r="BA1336" s="78"/>
      <c r="BB1336" s="78"/>
      <c r="BC1336" s="78"/>
      <c r="BD1336" s="78"/>
      <c r="BE1336" s="78"/>
      <c r="BF1336" s="78"/>
      <c r="BG1336" s="78"/>
      <c r="BH1336" s="78"/>
      <c r="BI1336" s="78"/>
      <c r="BJ1336" s="78"/>
      <c r="BK1336" s="78"/>
      <c r="BL1336" s="78"/>
      <c r="BM1336" s="78"/>
      <c r="BN1336" s="78"/>
      <c r="BO1336" s="78"/>
      <c r="BP1336" s="78"/>
      <c r="BQ1336" s="78"/>
      <c r="BR1336" s="78"/>
      <c r="BS1336" s="78"/>
      <c r="BT1336" s="78"/>
      <c r="BU1336" s="78"/>
      <c r="BV1336" s="78"/>
      <c r="BW1336" s="78"/>
      <c r="BX1336" s="78"/>
      <c r="BY1336" s="78"/>
      <c r="BZ1336" s="78"/>
    </row>
    <row r="1337" spans="1:78" s="67" customFormat="1" ht="12.75">
      <c r="A1337" s="200">
        <v>16</v>
      </c>
      <c r="B1337" s="173" t="s">
        <v>772</v>
      </c>
      <c r="C1337" s="190">
        <v>2019</v>
      </c>
      <c r="D1337" s="175">
        <v>2275.5</v>
      </c>
      <c r="E1337" s="78"/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78"/>
      <c r="V1337" s="78"/>
      <c r="W1337" s="78"/>
      <c r="X1337" s="78"/>
      <c r="Y1337" s="78"/>
      <c r="Z1337" s="78"/>
      <c r="AA1337" s="78"/>
      <c r="AB1337" s="78"/>
      <c r="AC1337" s="78"/>
      <c r="AD1337" s="78"/>
      <c r="AE1337" s="78"/>
      <c r="AF1337" s="78"/>
      <c r="AG1337" s="78"/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  <c r="AY1337" s="78"/>
      <c r="AZ1337" s="78"/>
      <c r="BA1337" s="78"/>
      <c r="BB1337" s="78"/>
      <c r="BC1337" s="78"/>
      <c r="BD1337" s="78"/>
      <c r="BE1337" s="78"/>
      <c r="BF1337" s="78"/>
      <c r="BG1337" s="78"/>
      <c r="BH1337" s="78"/>
      <c r="BI1337" s="78"/>
      <c r="BJ1337" s="78"/>
      <c r="BK1337" s="78"/>
      <c r="BL1337" s="78"/>
      <c r="BM1337" s="78"/>
      <c r="BN1337" s="78"/>
      <c r="BO1337" s="78"/>
      <c r="BP1337" s="78"/>
      <c r="BQ1337" s="78"/>
      <c r="BR1337" s="78"/>
      <c r="BS1337" s="78"/>
      <c r="BT1337" s="78"/>
      <c r="BU1337" s="78"/>
      <c r="BV1337" s="78"/>
      <c r="BW1337" s="78"/>
      <c r="BX1337" s="78"/>
      <c r="BY1337" s="78"/>
      <c r="BZ1337" s="78"/>
    </row>
    <row r="1338" spans="1:78" s="67" customFormat="1" ht="12.75">
      <c r="A1338" s="200">
        <v>17</v>
      </c>
      <c r="B1338" s="173" t="s">
        <v>772</v>
      </c>
      <c r="C1338" s="190">
        <v>2019</v>
      </c>
      <c r="D1338" s="175">
        <v>2275.5</v>
      </c>
      <c r="E1338" s="78"/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  <c r="BH1338" s="78"/>
      <c r="BI1338" s="78"/>
      <c r="BJ1338" s="78"/>
      <c r="BK1338" s="78"/>
      <c r="BL1338" s="78"/>
      <c r="BM1338" s="78"/>
      <c r="BN1338" s="78"/>
      <c r="BO1338" s="78"/>
      <c r="BP1338" s="78"/>
      <c r="BQ1338" s="78"/>
      <c r="BR1338" s="78"/>
      <c r="BS1338" s="78"/>
      <c r="BT1338" s="78"/>
      <c r="BU1338" s="78"/>
      <c r="BV1338" s="78"/>
      <c r="BW1338" s="78"/>
      <c r="BX1338" s="78"/>
      <c r="BY1338" s="78"/>
      <c r="BZ1338" s="78"/>
    </row>
    <row r="1339" spans="1:78" s="67" customFormat="1" ht="13.5" thickBot="1">
      <c r="A1339" s="200">
        <v>18</v>
      </c>
      <c r="B1339" s="173" t="s">
        <v>773</v>
      </c>
      <c r="C1339" s="190">
        <v>2019</v>
      </c>
      <c r="D1339" s="175">
        <v>1544</v>
      </c>
      <c r="E1339" s="78"/>
      <c r="F1339" s="78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  <c r="BH1339" s="78"/>
      <c r="BI1339" s="78"/>
      <c r="BJ1339" s="78"/>
      <c r="BK1339" s="78"/>
      <c r="BL1339" s="78"/>
      <c r="BM1339" s="78"/>
      <c r="BN1339" s="78"/>
      <c r="BO1339" s="78"/>
      <c r="BP1339" s="78"/>
      <c r="BQ1339" s="78"/>
      <c r="BR1339" s="78"/>
      <c r="BS1339" s="78"/>
      <c r="BT1339" s="78"/>
      <c r="BU1339" s="78"/>
      <c r="BV1339" s="78"/>
      <c r="BW1339" s="78"/>
      <c r="BX1339" s="78"/>
      <c r="BY1339" s="78"/>
      <c r="BZ1339" s="78"/>
    </row>
    <row r="1340" spans="1:78" s="67" customFormat="1" ht="19.5" customHeight="1" thickBot="1">
      <c r="A1340" s="443" t="s">
        <v>66</v>
      </c>
      <c r="B1340" s="444"/>
      <c r="C1340" s="104"/>
      <c r="D1340" s="86">
        <f>SUM(D1322:D1339)</f>
        <v>38324.420000000006</v>
      </c>
      <c r="E1340" s="78"/>
      <c r="F1340" s="78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  <c r="BH1340" s="78"/>
      <c r="BI1340" s="78"/>
      <c r="BJ1340" s="78"/>
      <c r="BK1340" s="78"/>
      <c r="BL1340" s="78"/>
      <c r="BM1340" s="78"/>
      <c r="BN1340" s="78"/>
      <c r="BO1340" s="78"/>
      <c r="BP1340" s="78"/>
      <c r="BQ1340" s="78"/>
      <c r="BR1340" s="78"/>
      <c r="BS1340" s="78"/>
      <c r="BT1340" s="78"/>
      <c r="BU1340" s="78"/>
      <c r="BV1340" s="78"/>
      <c r="BW1340" s="78"/>
      <c r="BX1340" s="78"/>
      <c r="BY1340" s="78"/>
      <c r="BZ1340" s="78"/>
    </row>
    <row r="1341" spans="1:78" s="67" customFormat="1" ht="16.5" customHeight="1" thickBot="1">
      <c r="A1341" s="453" t="s">
        <v>277</v>
      </c>
      <c r="B1341" s="454"/>
      <c r="C1341" s="454"/>
      <c r="D1341" s="455"/>
      <c r="E1341" s="78"/>
      <c r="F1341" s="78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  <c r="BK1341" s="78"/>
      <c r="BL1341" s="78"/>
      <c r="BM1341" s="78"/>
      <c r="BN1341" s="78"/>
      <c r="BO1341" s="78"/>
      <c r="BP1341" s="78"/>
      <c r="BQ1341" s="78"/>
      <c r="BR1341" s="78"/>
      <c r="BS1341" s="78"/>
      <c r="BT1341" s="78"/>
      <c r="BU1341" s="78"/>
      <c r="BV1341" s="78"/>
      <c r="BW1341" s="78"/>
      <c r="BX1341" s="78"/>
      <c r="BY1341" s="78"/>
      <c r="BZ1341" s="78"/>
    </row>
    <row r="1342" spans="1:78" s="67" customFormat="1" ht="12.75">
      <c r="A1342" s="200">
        <v>1</v>
      </c>
      <c r="B1342" s="300" t="s">
        <v>308</v>
      </c>
      <c r="C1342" s="190">
        <v>2016</v>
      </c>
      <c r="D1342" s="313">
        <v>1503</v>
      </c>
      <c r="E1342" s="78"/>
      <c r="F1342" s="78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  <c r="BH1342" s="78"/>
      <c r="BI1342" s="78"/>
      <c r="BJ1342" s="78"/>
      <c r="BK1342" s="78"/>
      <c r="BL1342" s="78"/>
      <c r="BM1342" s="78"/>
      <c r="BN1342" s="78"/>
      <c r="BO1342" s="78"/>
      <c r="BP1342" s="78"/>
      <c r="BQ1342" s="78"/>
      <c r="BR1342" s="78"/>
      <c r="BS1342" s="78"/>
      <c r="BT1342" s="78"/>
      <c r="BU1342" s="78"/>
      <c r="BV1342" s="78"/>
      <c r="BW1342" s="78"/>
      <c r="BX1342" s="78"/>
      <c r="BY1342" s="78"/>
      <c r="BZ1342" s="78"/>
    </row>
    <row r="1343" spans="1:78" s="67" customFormat="1" ht="12.75">
      <c r="A1343" s="199">
        <v>2</v>
      </c>
      <c r="B1343" s="300" t="s">
        <v>309</v>
      </c>
      <c r="C1343" s="190">
        <v>2016</v>
      </c>
      <c r="D1343" s="313">
        <v>1108</v>
      </c>
      <c r="E1343" s="78"/>
      <c r="F1343" s="78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  <c r="BH1343" s="78"/>
      <c r="BI1343" s="78"/>
      <c r="BJ1343" s="78"/>
      <c r="BK1343" s="78"/>
      <c r="BL1343" s="78"/>
      <c r="BM1343" s="78"/>
      <c r="BN1343" s="78"/>
      <c r="BO1343" s="78"/>
      <c r="BP1343" s="78"/>
      <c r="BQ1343" s="78"/>
      <c r="BR1343" s="78"/>
      <c r="BS1343" s="78"/>
      <c r="BT1343" s="78"/>
      <c r="BU1343" s="78"/>
      <c r="BV1343" s="78"/>
      <c r="BW1343" s="78"/>
      <c r="BX1343" s="78"/>
      <c r="BY1343" s="78"/>
      <c r="BZ1343" s="78"/>
    </row>
    <row r="1344" spans="1:78" s="67" customFormat="1" ht="12.75">
      <c r="A1344" s="200">
        <v>3</v>
      </c>
      <c r="B1344" s="300" t="s">
        <v>310</v>
      </c>
      <c r="C1344" s="190">
        <v>2016</v>
      </c>
      <c r="D1344" s="313">
        <v>1108</v>
      </c>
      <c r="E1344" s="78"/>
      <c r="F1344" s="78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  <c r="BH1344" s="78"/>
      <c r="BI1344" s="78"/>
      <c r="BJ1344" s="78"/>
      <c r="BK1344" s="78"/>
      <c r="BL1344" s="78"/>
      <c r="BM1344" s="78"/>
      <c r="BN1344" s="78"/>
      <c r="BO1344" s="78"/>
      <c r="BP1344" s="78"/>
      <c r="BQ1344" s="78"/>
      <c r="BR1344" s="78"/>
      <c r="BS1344" s="78"/>
      <c r="BT1344" s="78"/>
      <c r="BU1344" s="78"/>
      <c r="BV1344" s="78"/>
      <c r="BW1344" s="78"/>
      <c r="BX1344" s="78"/>
      <c r="BY1344" s="78"/>
      <c r="BZ1344" s="78"/>
    </row>
    <row r="1345" spans="1:78" s="67" customFormat="1" ht="12.75">
      <c r="A1345" s="199">
        <v>4</v>
      </c>
      <c r="B1345" s="300" t="s">
        <v>608</v>
      </c>
      <c r="C1345" s="190">
        <v>2018</v>
      </c>
      <c r="D1345" s="313">
        <v>2928</v>
      </c>
      <c r="E1345" s="78"/>
      <c r="F1345" s="78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  <c r="BH1345" s="78"/>
      <c r="BI1345" s="78"/>
      <c r="BJ1345" s="78"/>
      <c r="BK1345" s="78"/>
      <c r="BL1345" s="78"/>
      <c r="BM1345" s="78"/>
      <c r="BN1345" s="78"/>
      <c r="BO1345" s="78"/>
      <c r="BP1345" s="78"/>
      <c r="BQ1345" s="78"/>
      <c r="BR1345" s="78"/>
      <c r="BS1345" s="78"/>
      <c r="BT1345" s="78"/>
      <c r="BU1345" s="78"/>
      <c r="BV1345" s="78"/>
      <c r="BW1345" s="78"/>
      <c r="BX1345" s="78"/>
      <c r="BY1345" s="78"/>
      <c r="BZ1345" s="78"/>
    </row>
    <row r="1346" spans="1:78" s="67" customFormat="1" ht="13.5" thickBot="1">
      <c r="A1346" s="200">
        <v>5</v>
      </c>
      <c r="B1346" s="300" t="s">
        <v>609</v>
      </c>
      <c r="C1346" s="190">
        <v>2018</v>
      </c>
      <c r="D1346" s="313">
        <v>1448.67</v>
      </c>
      <c r="E1346" s="78"/>
      <c r="F1346" s="78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  <c r="BH1346" s="78"/>
      <c r="BI1346" s="78"/>
      <c r="BJ1346" s="78"/>
      <c r="BK1346" s="78"/>
      <c r="BL1346" s="78"/>
      <c r="BM1346" s="78"/>
      <c r="BN1346" s="78"/>
      <c r="BO1346" s="78"/>
      <c r="BP1346" s="78"/>
      <c r="BQ1346" s="78"/>
      <c r="BR1346" s="78"/>
      <c r="BS1346" s="78"/>
      <c r="BT1346" s="78"/>
      <c r="BU1346" s="78"/>
      <c r="BV1346" s="78"/>
      <c r="BW1346" s="78"/>
      <c r="BX1346" s="78"/>
      <c r="BY1346" s="78"/>
      <c r="BZ1346" s="78"/>
    </row>
    <row r="1347" spans="1:78" s="67" customFormat="1" ht="19.5" customHeight="1" thickBot="1">
      <c r="A1347" s="447" t="s">
        <v>66</v>
      </c>
      <c r="B1347" s="448"/>
      <c r="C1347" s="106"/>
      <c r="D1347" s="92">
        <f>SUM(D1342:D1346)</f>
        <v>8095.67</v>
      </c>
      <c r="E1347" s="78"/>
      <c r="F1347" s="78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  <c r="BH1347" s="78"/>
      <c r="BI1347" s="78"/>
      <c r="BJ1347" s="78"/>
      <c r="BK1347" s="78"/>
      <c r="BL1347" s="78"/>
      <c r="BM1347" s="78"/>
      <c r="BN1347" s="78"/>
      <c r="BO1347" s="78"/>
      <c r="BP1347" s="78"/>
      <c r="BQ1347" s="78"/>
      <c r="BR1347" s="78"/>
      <c r="BS1347" s="78"/>
      <c r="BT1347" s="78"/>
      <c r="BU1347" s="78"/>
      <c r="BV1347" s="78"/>
      <c r="BW1347" s="78"/>
      <c r="BX1347" s="78"/>
      <c r="BY1347" s="78"/>
      <c r="BZ1347" s="78"/>
    </row>
    <row r="1348" spans="1:78" s="67" customFormat="1" ht="17.25" customHeight="1" thickBot="1">
      <c r="A1348" s="453" t="s">
        <v>322</v>
      </c>
      <c r="B1348" s="454"/>
      <c r="C1348" s="454"/>
      <c r="D1348" s="455"/>
      <c r="E1348" s="78"/>
      <c r="F1348" s="78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  <c r="BK1348" s="78"/>
      <c r="BL1348" s="78"/>
      <c r="BM1348" s="78"/>
      <c r="BN1348" s="78"/>
      <c r="BO1348" s="78"/>
      <c r="BP1348" s="78"/>
      <c r="BQ1348" s="78"/>
      <c r="BR1348" s="78"/>
      <c r="BS1348" s="78"/>
      <c r="BT1348" s="78"/>
      <c r="BU1348" s="78"/>
      <c r="BV1348" s="78"/>
      <c r="BW1348" s="78"/>
      <c r="BX1348" s="78"/>
      <c r="BY1348" s="78"/>
      <c r="BZ1348" s="78"/>
    </row>
    <row r="1349" spans="1:78" s="67" customFormat="1" ht="15" customHeight="1">
      <c r="A1349" s="38">
        <v>1</v>
      </c>
      <c r="B1349" s="173" t="s">
        <v>323</v>
      </c>
      <c r="C1349" s="190">
        <v>2015</v>
      </c>
      <c r="D1349" s="175">
        <v>3325.98</v>
      </c>
      <c r="E1349" s="78"/>
      <c r="F1349" s="78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  <c r="BH1349" s="78"/>
      <c r="BI1349" s="78"/>
      <c r="BJ1349" s="78"/>
      <c r="BK1349" s="78"/>
      <c r="BL1349" s="78"/>
      <c r="BM1349" s="78"/>
      <c r="BN1349" s="78"/>
      <c r="BO1349" s="78"/>
      <c r="BP1349" s="78"/>
      <c r="BQ1349" s="78"/>
      <c r="BR1349" s="78"/>
      <c r="BS1349" s="78"/>
      <c r="BT1349" s="78"/>
      <c r="BU1349" s="78"/>
      <c r="BV1349" s="78"/>
      <c r="BW1349" s="78"/>
      <c r="BX1349" s="78"/>
      <c r="BY1349" s="78"/>
      <c r="BZ1349" s="78"/>
    </row>
    <row r="1350" spans="1:78" s="67" customFormat="1" ht="15" customHeight="1">
      <c r="A1350" s="37">
        <v>2</v>
      </c>
      <c r="B1350" s="173" t="s">
        <v>324</v>
      </c>
      <c r="C1350" s="190">
        <v>2015</v>
      </c>
      <c r="D1350" s="175">
        <v>2594.01</v>
      </c>
      <c r="E1350" s="7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  <c r="BK1350" s="78"/>
      <c r="BL1350" s="78"/>
      <c r="BM1350" s="78"/>
      <c r="BN1350" s="78"/>
      <c r="BO1350" s="78"/>
      <c r="BP1350" s="78"/>
      <c r="BQ1350" s="78"/>
      <c r="BR1350" s="78"/>
      <c r="BS1350" s="78"/>
      <c r="BT1350" s="78"/>
      <c r="BU1350" s="78"/>
      <c r="BV1350" s="78"/>
      <c r="BW1350" s="78"/>
      <c r="BX1350" s="78"/>
      <c r="BY1350" s="78"/>
      <c r="BZ1350" s="78"/>
    </row>
    <row r="1351" spans="1:78" s="67" customFormat="1" ht="15" customHeight="1">
      <c r="A1351" s="38">
        <v>3</v>
      </c>
      <c r="B1351" s="173" t="s">
        <v>325</v>
      </c>
      <c r="C1351" s="190">
        <v>2016</v>
      </c>
      <c r="D1351" s="175">
        <v>2920</v>
      </c>
      <c r="E1351" s="78"/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  <c r="BK1351" s="78"/>
      <c r="BL1351" s="78"/>
      <c r="BM1351" s="78"/>
      <c r="BN1351" s="78"/>
      <c r="BO1351" s="78"/>
      <c r="BP1351" s="78"/>
      <c r="BQ1351" s="78"/>
      <c r="BR1351" s="78"/>
      <c r="BS1351" s="78"/>
      <c r="BT1351" s="78"/>
      <c r="BU1351" s="78"/>
      <c r="BV1351" s="78"/>
      <c r="BW1351" s="78"/>
      <c r="BX1351" s="78"/>
      <c r="BY1351" s="78"/>
      <c r="BZ1351" s="78"/>
    </row>
    <row r="1352" spans="1:78" s="67" customFormat="1" ht="15" customHeight="1">
      <c r="A1352" s="37">
        <v>4</v>
      </c>
      <c r="B1352" s="173" t="s">
        <v>839</v>
      </c>
      <c r="C1352" s="190">
        <v>2018</v>
      </c>
      <c r="D1352" s="175">
        <v>2499</v>
      </c>
      <c r="E1352" s="7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  <c r="BH1352" s="78"/>
      <c r="BI1352" s="78"/>
      <c r="BJ1352" s="78"/>
      <c r="BK1352" s="78"/>
      <c r="BL1352" s="78"/>
      <c r="BM1352" s="78"/>
      <c r="BN1352" s="78"/>
      <c r="BO1352" s="78"/>
      <c r="BP1352" s="78"/>
      <c r="BQ1352" s="78"/>
      <c r="BR1352" s="78"/>
      <c r="BS1352" s="78"/>
      <c r="BT1352" s="78"/>
      <c r="BU1352" s="78"/>
      <c r="BV1352" s="78"/>
      <c r="BW1352" s="78"/>
      <c r="BX1352" s="78"/>
      <c r="BY1352" s="78"/>
      <c r="BZ1352" s="78"/>
    </row>
    <row r="1353" spans="1:78" s="67" customFormat="1" ht="15" customHeight="1">
      <c r="A1353" s="38">
        <v>5</v>
      </c>
      <c r="B1353" s="173" t="s">
        <v>840</v>
      </c>
      <c r="C1353" s="190">
        <v>2019</v>
      </c>
      <c r="D1353" s="175">
        <v>3390</v>
      </c>
      <c r="E1353" s="78"/>
      <c r="F1353" s="78"/>
      <c r="G1353" s="78"/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  <c r="BK1353" s="78"/>
      <c r="BL1353" s="78"/>
      <c r="BM1353" s="78"/>
      <c r="BN1353" s="78"/>
      <c r="BO1353" s="78"/>
      <c r="BP1353" s="78"/>
      <c r="BQ1353" s="78"/>
      <c r="BR1353" s="78"/>
      <c r="BS1353" s="78"/>
      <c r="BT1353" s="78"/>
      <c r="BU1353" s="78"/>
      <c r="BV1353" s="78"/>
      <c r="BW1353" s="78"/>
      <c r="BX1353" s="78"/>
      <c r="BY1353" s="78"/>
      <c r="BZ1353" s="78"/>
    </row>
    <row r="1354" spans="1:78" s="67" customFormat="1" ht="15" customHeight="1">
      <c r="A1354" s="37">
        <v>6</v>
      </c>
      <c r="B1354" s="173" t="s">
        <v>766</v>
      </c>
      <c r="C1354" s="190">
        <v>2019</v>
      </c>
      <c r="D1354" s="175">
        <v>3390</v>
      </c>
      <c r="E1354" s="78"/>
      <c r="F1354" s="78"/>
      <c r="G1354" s="78"/>
      <c r="H1354" s="78"/>
      <c r="I1354" s="78"/>
      <c r="J1354" s="78"/>
      <c r="K1354" s="78"/>
      <c r="L1354" s="78"/>
      <c r="M1354" s="78"/>
      <c r="N1354" s="78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78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  <c r="AY1354" s="78"/>
      <c r="AZ1354" s="78"/>
      <c r="BA1354" s="78"/>
      <c r="BB1354" s="78"/>
      <c r="BC1354" s="78"/>
      <c r="BD1354" s="78"/>
      <c r="BE1354" s="78"/>
      <c r="BF1354" s="78"/>
      <c r="BG1354" s="78"/>
      <c r="BH1354" s="78"/>
      <c r="BI1354" s="78"/>
      <c r="BJ1354" s="78"/>
      <c r="BK1354" s="78"/>
      <c r="BL1354" s="78"/>
      <c r="BM1354" s="78"/>
      <c r="BN1354" s="78"/>
      <c r="BO1354" s="78"/>
      <c r="BP1354" s="78"/>
      <c r="BQ1354" s="78"/>
      <c r="BR1354" s="78"/>
      <c r="BS1354" s="78"/>
      <c r="BT1354" s="78"/>
      <c r="BU1354" s="78"/>
      <c r="BV1354" s="78"/>
      <c r="BW1354" s="78"/>
      <c r="BX1354" s="78"/>
      <c r="BY1354" s="78"/>
      <c r="BZ1354" s="78"/>
    </row>
    <row r="1355" spans="1:78" s="67" customFormat="1" ht="15" customHeight="1">
      <c r="A1355" s="38">
        <v>7</v>
      </c>
      <c r="B1355" s="173" t="s">
        <v>766</v>
      </c>
      <c r="C1355" s="190">
        <v>2019</v>
      </c>
      <c r="D1355" s="175">
        <v>2950</v>
      </c>
      <c r="E1355" s="78"/>
      <c r="F1355" s="78"/>
      <c r="G1355" s="78"/>
      <c r="H1355" s="78"/>
      <c r="I1355" s="78"/>
      <c r="J1355" s="78"/>
      <c r="K1355" s="78"/>
      <c r="L1355" s="78"/>
      <c r="M1355" s="78"/>
      <c r="N1355" s="78"/>
      <c r="O1355" s="78"/>
      <c r="P1355" s="78"/>
      <c r="Q1355" s="78"/>
      <c r="R1355" s="78"/>
      <c r="S1355" s="78"/>
      <c r="T1355" s="78"/>
      <c r="U1355" s="78"/>
      <c r="V1355" s="78"/>
      <c r="W1355" s="78"/>
      <c r="X1355" s="78"/>
      <c r="Y1355" s="78"/>
      <c r="Z1355" s="78"/>
      <c r="AA1355" s="78"/>
      <c r="AB1355" s="78"/>
      <c r="AC1355" s="78"/>
      <c r="AD1355" s="78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  <c r="AY1355" s="78"/>
      <c r="AZ1355" s="78"/>
      <c r="BA1355" s="78"/>
      <c r="BB1355" s="78"/>
      <c r="BC1355" s="78"/>
      <c r="BD1355" s="78"/>
      <c r="BE1355" s="78"/>
      <c r="BF1355" s="78"/>
      <c r="BG1355" s="78"/>
      <c r="BH1355" s="78"/>
      <c r="BI1355" s="78"/>
      <c r="BJ1355" s="78"/>
      <c r="BK1355" s="78"/>
      <c r="BL1355" s="78"/>
      <c r="BM1355" s="78"/>
      <c r="BN1355" s="78"/>
      <c r="BO1355" s="78"/>
      <c r="BP1355" s="78"/>
      <c r="BQ1355" s="78"/>
      <c r="BR1355" s="78"/>
      <c r="BS1355" s="78"/>
      <c r="BT1355" s="78"/>
      <c r="BU1355" s="78"/>
      <c r="BV1355" s="78"/>
      <c r="BW1355" s="78"/>
      <c r="BX1355" s="78"/>
      <c r="BY1355" s="78"/>
      <c r="BZ1355" s="78"/>
    </row>
    <row r="1356" spans="1:78" s="67" customFormat="1" ht="15" customHeight="1">
      <c r="A1356" s="37">
        <v>8</v>
      </c>
      <c r="B1356" s="173" t="s">
        <v>766</v>
      </c>
      <c r="C1356" s="190">
        <v>2019</v>
      </c>
      <c r="D1356" s="175">
        <v>3049.9</v>
      </c>
      <c r="E1356" s="78"/>
      <c r="F1356" s="78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78"/>
      <c r="V1356" s="78"/>
      <c r="W1356" s="78"/>
      <c r="X1356" s="78"/>
      <c r="Y1356" s="78"/>
      <c r="Z1356" s="78"/>
      <c r="AA1356" s="78"/>
      <c r="AB1356" s="78"/>
      <c r="AC1356" s="78"/>
      <c r="AD1356" s="78"/>
      <c r="AE1356" s="78"/>
      <c r="AF1356" s="78"/>
      <c r="AG1356" s="78"/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  <c r="AY1356" s="78"/>
      <c r="AZ1356" s="78"/>
      <c r="BA1356" s="78"/>
      <c r="BB1356" s="78"/>
      <c r="BC1356" s="78"/>
      <c r="BD1356" s="78"/>
      <c r="BE1356" s="78"/>
      <c r="BF1356" s="78"/>
      <c r="BG1356" s="78"/>
      <c r="BH1356" s="78"/>
      <c r="BI1356" s="78"/>
      <c r="BJ1356" s="78"/>
      <c r="BK1356" s="78"/>
      <c r="BL1356" s="78"/>
      <c r="BM1356" s="78"/>
      <c r="BN1356" s="78"/>
      <c r="BO1356" s="78"/>
      <c r="BP1356" s="78"/>
      <c r="BQ1356" s="78"/>
      <c r="BR1356" s="78"/>
      <c r="BS1356" s="78"/>
      <c r="BT1356" s="78"/>
      <c r="BU1356" s="78"/>
      <c r="BV1356" s="78"/>
      <c r="BW1356" s="78"/>
      <c r="BX1356" s="78"/>
      <c r="BY1356" s="78"/>
      <c r="BZ1356" s="78"/>
    </row>
    <row r="1357" spans="1:78" s="67" customFormat="1" ht="15" customHeight="1">
      <c r="A1357" s="38">
        <v>9</v>
      </c>
      <c r="B1357" s="173" t="s">
        <v>766</v>
      </c>
      <c r="C1357" s="190">
        <v>2019</v>
      </c>
      <c r="D1357" s="175">
        <v>2964.9</v>
      </c>
      <c r="E1357" s="78"/>
      <c r="F1357" s="78"/>
      <c r="G1357" s="78"/>
      <c r="H1357" s="78"/>
      <c r="I1357" s="78"/>
      <c r="J1357" s="78"/>
      <c r="K1357" s="78"/>
      <c r="L1357" s="78"/>
      <c r="M1357" s="78"/>
      <c r="N1357" s="78"/>
      <c r="O1357" s="78"/>
      <c r="P1357" s="78"/>
      <c r="Q1357" s="78"/>
      <c r="R1357" s="78"/>
      <c r="S1357" s="78"/>
      <c r="T1357" s="78"/>
      <c r="U1357" s="78"/>
      <c r="V1357" s="78"/>
      <c r="W1357" s="78"/>
      <c r="X1357" s="78"/>
      <c r="Y1357" s="78"/>
      <c r="Z1357" s="78"/>
      <c r="AA1357" s="78"/>
      <c r="AB1357" s="78"/>
      <c r="AC1357" s="78"/>
      <c r="AD1357" s="78"/>
      <c r="AE1357" s="78"/>
      <c r="AF1357" s="78"/>
      <c r="AG1357" s="78"/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  <c r="AY1357" s="78"/>
      <c r="AZ1357" s="78"/>
      <c r="BA1357" s="78"/>
      <c r="BB1357" s="78"/>
      <c r="BC1357" s="78"/>
      <c r="BD1357" s="78"/>
      <c r="BE1357" s="78"/>
      <c r="BF1357" s="78"/>
      <c r="BG1357" s="78"/>
      <c r="BH1357" s="78"/>
      <c r="BI1357" s="78"/>
      <c r="BJ1357" s="78"/>
      <c r="BK1357" s="78"/>
      <c r="BL1357" s="78"/>
      <c r="BM1357" s="78"/>
      <c r="BN1357" s="78"/>
      <c r="BO1357" s="78"/>
      <c r="BP1357" s="78"/>
      <c r="BQ1357" s="78"/>
      <c r="BR1357" s="78"/>
      <c r="BS1357" s="78"/>
      <c r="BT1357" s="78"/>
      <c r="BU1357" s="78"/>
      <c r="BV1357" s="78"/>
      <c r="BW1357" s="78"/>
      <c r="BX1357" s="78"/>
      <c r="BY1357" s="78"/>
      <c r="BZ1357" s="78"/>
    </row>
    <row r="1358" spans="1:78" s="67" customFormat="1" ht="15" customHeight="1" thickBot="1">
      <c r="A1358" s="37">
        <v>10</v>
      </c>
      <c r="B1358" s="173" t="s">
        <v>628</v>
      </c>
      <c r="C1358" s="314"/>
      <c r="D1358" s="175">
        <v>7380</v>
      </c>
      <c r="E1358" s="78"/>
      <c r="F1358" s="78"/>
      <c r="G1358" s="78"/>
      <c r="H1358" s="78"/>
      <c r="I1358" s="78"/>
      <c r="J1358" s="78"/>
      <c r="K1358" s="78"/>
      <c r="L1358" s="78"/>
      <c r="M1358" s="78"/>
      <c r="N1358" s="78"/>
      <c r="O1358" s="78"/>
      <c r="P1358" s="78"/>
      <c r="Q1358" s="78"/>
      <c r="R1358" s="78"/>
      <c r="S1358" s="78"/>
      <c r="T1358" s="78"/>
      <c r="U1358" s="78"/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  <c r="AY1358" s="78"/>
      <c r="AZ1358" s="78"/>
      <c r="BA1358" s="78"/>
      <c r="BB1358" s="78"/>
      <c r="BC1358" s="78"/>
      <c r="BD1358" s="78"/>
      <c r="BE1358" s="78"/>
      <c r="BF1358" s="78"/>
      <c r="BG1358" s="78"/>
      <c r="BH1358" s="78"/>
      <c r="BI1358" s="78"/>
      <c r="BJ1358" s="78"/>
      <c r="BK1358" s="78"/>
      <c r="BL1358" s="78"/>
      <c r="BM1358" s="78"/>
      <c r="BN1358" s="78"/>
      <c r="BO1358" s="78"/>
      <c r="BP1358" s="78"/>
      <c r="BQ1358" s="78"/>
      <c r="BR1358" s="78"/>
      <c r="BS1358" s="78"/>
      <c r="BT1358" s="78"/>
      <c r="BU1358" s="78"/>
      <c r="BV1358" s="78"/>
      <c r="BW1358" s="78"/>
      <c r="BX1358" s="78"/>
      <c r="BY1358" s="78"/>
      <c r="BZ1358" s="78"/>
    </row>
    <row r="1359" spans="1:78" s="67" customFormat="1" ht="20.25" customHeight="1" thickBot="1">
      <c r="A1359" s="445" t="s">
        <v>66</v>
      </c>
      <c r="B1359" s="446"/>
      <c r="C1359" s="107"/>
      <c r="D1359" s="103">
        <f>SUM(D1349:D1358)</f>
        <v>34463.79</v>
      </c>
      <c r="E1359" s="78"/>
      <c r="F1359" s="78"/>
      <c r="G1359" s="78"/>
      <c r="H1359" s="78"/>
      <c r="I1359" s="78"/>
      <c r="J1359" s="78"/>
      <c r="K1359" s="78"/>
      <c r="L1359" s="78"/>
      <c r="M1359" s="78"/>
      <c r="N1359" s="78"/>
      <c r="O1359" s="78"/>
      <c r="P1359" s="78"/>
      <c r="Q1359" s="78"/>
      <c r="R1359" s="78"/>
      <c r="S1359" s="78"/>
      <c r="T1359" s="78"/>
      <c r="U1359" s="78"/>
      <c r="V1359" s="78"/>
      <c r="W1359" s="78"/>
      <c r="X1359" s="78"/>
      <c r="Y1359" s="78"/>
      <c r="Z1359" s="78"/>
      <c r="AA1359" s="78"/>
      <c r="AB1359" s="78"/>
      <c r="AC1359" s="78"/>
      <c r="AD1359" s="78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  <c r="AY1359" s="78"/>
      <c r="AZ1359" s="78"/>
      <c r="BA1359" s="78"/>
      <c r="BB1359" s="78"/>
      <c r="BC1359" s="78"/>
      <c r="BD1359" s="78"/>
      <c r="BE1359" s="78"/>
      <c r="BF1359" s="78"/>
      <c r="BG1359" s="78"/>
      <c r="BH1359" s="78"/>
      <c r="BI1359" s="78"/>
      <c r="BJ1359" s="78"/>
      <c r="BK1359" s="78"/>
      <c r="BL1359" s="78"/>
      <c r="BM1359" s="78"/>
      <c r="BN1359" s="78"/>
      <c r="BO1359" s="78"/>
      <c r="BP1359" s="78"/>
      <c r="BQ1359" s="78"/>
      <c r="BR1359" s="78"/>
      <c r="BS1359" s="78"/>
      <c r="BT1359" s="78"/>
      <c r="BU1359" s="78"/>
      <c r="BV1359" s="78"/>
      <c r="BW1359" s="78"/>
      <c r="BX1359" s="78"/>
      <c r="BY1359" s="78"/>
      <c r="BZ1359" s="78"/>
    </row>
    <row r="1360" spans="1:78" s="67" customFormat="1" ht="15" customHeight="1" thickBot="1">
      <c r="A1360" s="453" t="s">
        <v>235</v>
      </c>
      <c r="B1360" s="454"/>
      <c r="C1360" s="454"/>
      <c r="D1360" s="455"/>
      <c r="E1360" s="7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78"/>
      <c r="V1360" s="78"/>
      <c r="W1360" s="78"/>
      <c r="X1360" s="78"/>
      <c r="Y1360" s="78"/>
      <c r="Z1360" s="78"/>
      <c r="AA1360" s="78"/>
      <c r="AB1360" s="78"/>
      <c r="AC1360" s="78"/>
      <c r="AD1360" s="78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  <c r="AY1360" s="78"/>
      <c r="AZ1360" s="78"/>
      <c r="BA1360" s="78"/>
      <c r="BB1360" s="78"/>
      <c r="BC1360" s="78"/>
      <c r="BD1360" s="78"/>
      <c r="BE1360" s="78"/>
      <c r="BF1360" s="78"/>
      <c r="BG1360" s="78"/>
      <c r="BH1360" s="78"/>
      <c r="BI1360" s="78"/>
      <c r="BJ1360" s="78"/>
      <c r="BK1360" s="78"/>
      <c r="BL1360" s="78"/>
      <c r="BM1360" s="78"/>
      <c r="BN1360" s="78"/>
      <c r="BO1360" s="78"/>
      <c r="BP1360" s="78"/>
      <c r="BQ1360" s="78"/>
      <c r="BR1360" s="78"/>
      <c r="BS1360" s="78"/>
      <c r="BT1360" s="78"/>
      <c r="BU1360" s="78"/>
      <c r="BV1360" s="78"/>
      <c r="BW1360" s="78"/>
      <c r="BX1360" s="78"/>
      <c r="BY1360" s="78"/>
      <c r="BZ1360" s="78"/>
    </row>
    <row r="1361" spans="1:78" s="67" customFormat="1" ht="15" customHeight="1" thickBot="1">
      <c r="A1361" s="115">
        <v>1</v>
      </c>
      <c r="B1361" s="122" t="s">
        <v>605</v>
      </c>
      <c r="C1361" s="37">
        <v>2018</v>
      </c>
      <c r="D1361" s="51">
        <v>4204</v>
      </c>
      <c r="E1361" s="78"/>
      <c r="F1361" s="78"/>
      <c r="G1361" s="78"/>
      <c r="H1361" s="78"/>
      <c r="I1361" s="78"/>
      <c r="J1361" s="78"/>
      <c r="K1361" s="78"/>
      <c r="L1361" s="78"/>
      <c r="M1361" s="78"/>
      <c r="N1361" s="78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  <c r="AY1361" s="78"/>
      <c r="AZ1361" s="78"/>
      <c r="BA1361" s="78"/>
      <c r="BB1361" s="78"/>
      <c r="BC1361" s="78"/>
      <c r="BD1361" s="78"/>
      <c r="BE1361" s="78"/>
      <c r="BF1361" s="78"/>
      <c r="BG1361" s="78"/>
      <c r="BH1361" s="78"/>
      <c r="BI1361" s="78"/>
      <c r="BJ1361" s="78"/>
      <c r="BK1361" s="78"/>
      <c r="BL1361" s="78"/>
      <c r="BM1361" s="78"/>
      <c r="BN1361" s="78"/>
      <c r="BO1361" s="78"/>
      <c r="BP1361" s="78"/>
      <c r="BQ1361" s="78"/>
      <c r="BR1361" s="78"/>
      <c r="BS1361" s="78"/>
      <c r="BT1361" s="78"/>
      <c r="BU1361" s="78"/>
      <c r="BV1361" s="78"/>
      <c r="BW1361" s="78"/>
      <c r="BX1361" s="78"/>
      <c r="BY1361" s="78"/>
      <c r="BZ1361" s="78"/>
    </row>
    <row r="1362" spans="1:78" s="67" customFormat="1" ht="18" customHeight="1" thickBot="1">
      <c r="A1362" s="445" t="s">
        <v>66</v>
      </c>
      <c r="B1362" s="446"/>
      <c r="C1362" s="107"/>
      <c r="D1362" s="103">
        <f>SUM(D1361)</f>
        <v>4204</v>
      </c>
      <c r="E1362" s="78"/>
      <c r="F1362" s="78"/>
      <c r="G1362" s="78"/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  <c r="BK1362" s="78"/>
      <c r="BL1362" s="78"/>
      <c r="BM1362" s="78"/>
      <c r="BN1362" s="78"/>
      <c r="BO1362" s="78"/>
      <c r="BP1362" s="78"/>
      <c r="BQ1362" s="78"/>
      <c r="BR1362" s="78"/>
      <c r="BS1362" s="78"/>
      <c r="BT1362" s="78"/>
      <c r="BU1362" s="78"/>
      <c r="BV1362" s="78"/>
      <c r="BW1362" s="78"/>
      <c r="BX1362" s="78"/>
      <c r="BY1362" s="78"/>
      <c r="BZ1362" s="78"/>
    </row>
    <row r="1363" spans="1:78" s="67" customFormat="1" ht="15" customHeight="1" thickBot="1">
      <c r="A1363" s="449" t="s">
        <v>657</v>
      </c>
      <c r="B1363" s="450"/>
      <c r="C1363" s="450"/>
      <c r="D1363" s="451"/>
      <c r="E1363" s="78"/>
      <c r="F1363" s="78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U1363" s="78"/>
      <c r="V1363" s="78"/>
      <c r="W1363" s="78"/>
      <c r="X1363" s="78"/>
      <c r="Y1363" s="78"/>
      <c r="Z1363" s="78"/>
      <c r="AA1363" s="78"/>
      <c r="AB1363" s="78"/>
      <c r="AC1363" s="78"/>
      <c r="AD1363" s="78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  <c r="AY1363" s="78"/>
      <c r="AZ1363" s="78"/>
      <c r="BA1363" s="78"/>
      <c r="BB1363" s="78"/>
      <c r="BC1363" s="78"/>
      <c r="BD1363" s="78"/>
      <c r="BE1363" s="78"/>
      <c r="BF1363" s="78"/>
      <c r="BG1363" s="78"/>
      <c r="BH1363" s="78"/>
      <c r="BI1363" s="78"/>
      <c r="BJ1363" s="78"/>
      <c r="BK1363" s="78"/>
      <c r="BL1363" s="78"/>
      <c r="BM1363" s="78"/>
      <c r="BN1363" s="78"/>
      <c r="BO1363" s="78"/>
      <c r="BP1363" s="78"/>
      <c r="BQ1363" s="78"/>
      <c r="BR1363" s="78"/>
      <c r="BS1363" s="78"/>
      <c r="BT1363" s="78"/>
      <c r="BU1363" s="78"/>
      <c r="BV1363" s="78"/>
      <c r="BW1363" s="78"/>
      <c r="BX1363" s="78"/>
      <c r="BY1363" s="78"/>
      <c r="BZ1363" s="78"/>
    </row>
    <row r="1364" spans="1:78" s="67" customFormat="1" ht="15" customHeight="1">
      <c r="A1364" s="200">
        <v>1</v>
      </c>
      <c r="B1364" s="173" t="s">
        <v>225</v>
      </c>
      <c r="C1364" s="190">
        <v>2015</v>
      </c>
      <c r="D1364" s="175">
        <v>2349.3</v>
      </c>
      <c r="E1364" s="78"/>
      <c r="F1364" s="78"/>
      <c r="G1364" s="78"/>
      <c r="H1364" s="78"/>
      <c r="I1364" s="78"/>
      <c r="J1364" s="78"/>
      <c r="K1364" s="78"/>
      <c r="L1364" s="78"/>
      <c r="M1364" s="78"/>
      <c r="N1364" s="78"/>
      <c r="O1364" s="78"/>
      <c r="P1364" s="78"/>
      <c r="Q1364" s="78"/>
      <c r="R1364" s="78"/>
      <c r="S1364" s="78"/>
      <c r="T1364" s="78"/>
      <c r="U1364" s="78"/>
      <c r="V1364" s="78"/>
      <c r="W1364" s="78"/>
      <c r="X1364" s="78"/>
      <c r="Y1364" s="78"/>
      <c r="Z1364" s="78"/>
      <c r="AA1364" s="78"/>
      <c r="AB1364" s="78"/>
      <c r="AC1364" s="78"/>
      <c r="AD1364" s="78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  <c r="AY1364" s="78"/>
      <c r="AZ1364" s="78"/>
      <c r="BA1364" s="78"/>
      <c r="BB1364" s="78"/>
      <c r="BC1364" s="78"/>
      <c r="BD1364" s="78"/>
      <c r="BE1364" s="78"/>
      <c r="BF1364" s="78"/>
      <c r="BG1364" s="78"/>
      <c r="BH1364" s="78"/>
      <c r="BI1364" s="78"/>
      <c r="BJ1364" s="78"/>
      <c r="BK1364" s="78"/>
      <c r="BL1364" s="78"/>
      <c r="BM1364" s="78"/>
      <c r="BN1364" s="78"/>
      <c r="BO1364" s="78"/>
      <c r="BP1364" s="78"/>
      <c r="BQ1364" s="78"/>
      <c r="BR1364" s="78"/>
      <c r="BS1364" s="78"/>
      <c r="BT1364" s="78"/>
      <c r="BU1364" s="78"/>
      <c r="BV1364" s="78"/>
      <c r="BW1364" s="78"/>
      <c r="BX1364" s="78"/>
      <c r="BY1364" s="78"/>
      <c r="BZ1364" s="78"/>
    </row>
    <row r="1365" spans="1:78" s="67" customFormat="1" ht="15" customHeight="1">
      <c r="A1365" s="199">
        <v>2</v>
      </c>
      <c r="B1365" s="173" t="s">
        <v>225</v>
      </c>
      <c r="C1365" s="190">
        <v>2016</v>
      </c>
      <c r="D1365" s="175">
        <v>2999</v>
      </c>
      <c r="E1365" s="78"/>
      <c r="F1365" s="78"/>
      <c r="G1365" s="78"/>
      <c r="H1365" s="78"/>
      <c r="I1365" s="78"/>
      <c r="J1365" s="78"/>
      <c r="K1365" s="78"/>
      <c r="L1365" s="78"/>
      <c r="M1365" s="78"/>
      <c r="N1365" s="78"/>
      <c r="O1365" s="78"/>
      <c r="P1365" s="78"/>
      <c r="Q1365" s="78"/>
      <c r="R1365" s="78"/>
      <c r="S1365" s="78"/>
      <c r="T1365" s="78"/>
      <c r="U1365" s="78"/>
      <c r="V1365" s="78"/>
      <c r="W1365" s="78"/>
      <c r="X1365" s="78"/>
      <c r="Y1365" s="78"/>
      <c r="Z1365" s="78"/>
      <c r="AA1365" s="78"/>
      <c r="AB1365" s="78"/>
      <c r="AC1365" s="78"/>
      <c r="AD1365" s="78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  <c r="AY1365" s="78"/>
      <c r="AZ1365" s="78"/>
      <c r="BA1365" s="78"/>
      <c r="BB1365" s="78"/>
      <c r="BC1365" s="78"/>
      <c r="BD1365" s="78"/>
      <c r="BE1365" s="78"/>
      <c r="BF1365" s="78"/>
      <c r="BG1365" s="78"/>
      <c r="BH1365" s="78"/>
      <c r="BI1365" s="78"/>
      <c r="BJ1365" s="78"/>
      <c r="BK1365" s="78"/>
      <c r="BL1365" s="78"/>
      <c r="BM1365" s="78"/>
      <c r="BN1365" s="78"/>
      <c r="BO1365" s="78"/>
      <c r="BP1365" s="78"/>
      <c r="BQ1365" s="78"/>
      <c r="BR1365" s="78"/>
      <c r="BS1365" s="78"/>
      <c r="BT1365" s="78"/>
      <c r="BU1365" s="78"/>
      <c r="BV1365" s="78"/>
      <c r="BW1365" s="78"/>
      <c r="BX1365" s="78"/>
      <c r="BY1365" s="78"/>
      <c r="BZ1365" s="78"/>
    </row>
    <row r="1366" spans="1:78" s="67" customFormat="1" ht="15" customHeight="1">
      <c r="A1366" s="199">
        <v>3</v>
      </c>
      <c r="B1366" s="173" t="s">
        <v>225</v>
      </c>
      <c r="C1366" s="190">
        <v>2016</v>
      </c>
      <c r="D1366" s="175">
        <v>2999</v>
      </c>
      <c r="E1366" s="78"/>
      <c r="F1366" s="78"/>
      <c r="G1366" s="78"/>
      <c r="H1366" s="78"/>
      <c r="I1366" s="78"/>
      <c r="J1366" s="78"/>
      <c r="K1366" s="78"/>
      <c r="L1366" s="78"/>
      <c r="M1366" s="78"/>
      <c r="N1366" s="78"/>
      <c r="O1366" s="78"/>
      <c r="P1366" s="78"/>
      <c r="Q1366" s="78"/>
      <c r="R1366" s="78"/>
      <c r="S1366" s="78"/>
      <c r="T1366" s="78"/>
      <c r="U1366" s="78"/>
      <c r="V1366" s="78"/>
      <c r="W1366" s="78"/>
      <c r="X1366" s="78"/>
      <c r="Y1366" s="78"/>
      <c r="Z1366" s="78"/>
      <c r="AA1366" s="78"/>
      <c r="AB1366" s="78"/>
      <c r="AC1366" s="78"/>
      <c r="AD1366" s="78"/>
      <c r="AE1366" s="78"/>
      <c r="AF1366" s="78"/>
      <c r="AG1366" s="78"/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  <c r="AY1366" s="78"/>
      <c r="AZ1366" s="78"/>
      <c r="BA1366" s="78"/>
      <c r="BB1366" s="78"/>
      <c r="BC1366" s="78"/>
      <c r="BD1366" s="78"/>
      <c r="BE1366" s="78"/>
      <c r="BF1366" s="78"/>
      <c r="BG1366" s="78"/>
      <c r="BH1366" s="78"/>
      <c r="BI1366" s="78"/>
      <c r="BJ1366" s="78"/>
      <c r="BK1366" s="78"/>
      <c r="BL1366" s="78"/>
      <c r="BM1366" s="78"/>
      <c r="BN1366" s="78"/>
      <c r="BO1366" s="78"/>
      <c r="BP1366" s="78"/>
      <c r="BQ1366" s="78"/>
      <c r="BR1366" s="78"/>
      <c r="BS1366" s="78"/>
      <c r="BT1366" s="78"/>
      <c r="BU1366" s="78"/>
      <c r="BV1366" s="78"/>
      <c r="BW1366" s="78"/>
      <c r="BX1366" s="78"/>
      <c r="BY1366" s="78"/>
      <c r="BZ1366" s="78"/>
    </row>
    <row r="1367" spans="1:78" s="67" customFormat="1" ht="15" customHeight="1" thickBot="1">
      <c r="A1367" s="199">
        <v>4</v>
      </c>
      <c r="B1367" s="173" t="s">
        <v>225</v>
      </c>
      <c r="C1367" s="190">
        <v>2016</v>
      </c>
      <c r="D1367" s="175">
        <v>2999</v>
      </c>
      <c r="E1367" s="78"/>
      <c r="F1367" s="78"/>
      <c r="G1367" s="78"/>
      <c r="H1367" s="78"/>
      <c r="I1367" s="78"/>
      <c r="J1367" s="78"/>
      <c r="K1367" s="78"/>
      <c r="L1367" s="78"/>
      <c r="M1367" s="78"/>
      <c r="N1367" s="78"/>
      <c r="O1367" s="78"/>
      <c r="P1367" s="78"/>
      <c r="Q1367" s="78"/>
      <c r="R1367" s="78"/>
      <c r="S1367" s="78"/>
      <c r="T1367" s="78"/>
      <c r="U1367" s="78"/>
      <c r="V1367" s="78"/>
      <c r="W1367" s="78"/>
      <c r="X1367" s="78"/>
      <c r="Y1367" s="78"/>
      <c r="Z1367" s="78"/>
      <c r="AA1367" s="78"/>
      <c r="AB1367" s="78"/>
      <c r="AC1367" s="78"/>
      <c r="AD1367" s="78"/>
      <c r="AE1367" s="78"/>
      <c r="AF1367" s="78"/>
      <c r="AG1367" s="78"/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  <c r="AY1367" s="78"/>
      <c r="AZ1367" s="78"/>
      <c r="BA1367" s="78"/>
      <c r="BB1367" s="78"/>
      <c r="BC1367" s="78"/>
      <c r="BD1367" s="78"/>
      <c r="BE1367" s="78"/>
      <c r="BF1367" s="78"/>
      <c r="BG1367" s="78"/>
      <c r="BH1367" s="78"/>
      <c r="BI1367" s="78"/>
      <c r="BJ1367" s="78"/>
      <c r="BK1367" s="78"/>
      <c r="BL1367" s="78"/>
      <c r="BM1367" s="78"/>
      <c r="BN1367" s="78"/>
      <c r="BO1367" s="78"/>
      <c r="BP1367" s="78"/>
      <c r="BQ1367" s="78"/>
      <c r="BR1367" s="78"/>
      <c r="BS1367" s="78"/>
      <c r="BT1367" s="78"/>
      <c r="BU1367" s="78"/>
      <c r="BV1367" s="78"/>
      <c r="BW1367" s="78"/>
      <c r="BX1367" s="78"/>
      <c r="BY1367" s="78"/>
      <c r="BZ1367" s="78"/>
    </row>
    <row r="1368" spans="1:78" s="67" customFormat="1" ht="21" customHeight="1" thickBot="1">
      <c r="A1368" s="447" t="s">
        <v>66</v>
      </c>
      <c r="B1368" s="448"/>
      <c r="C1368" s="167"/>
      <c r="D1368" s="103">
        <f>SUM(D1364:D1367)</f>
        <v>11346.3</v>
      </c>
      <c r="E1368" s="78"/>
      <c r="F1368" s="78"/>
      <c r="G1368" s="78"/>
      <c r="H1368" s="78"/>
      <c r="I1368" s="78"/>
      <c r="J1368" s="78"/>
      <c r="K1368" s="78"/>
      <c r="L1368" s="78"/>
      <c r="M1368" s="78"/>
      <c r="N1368" s="78"/>
      <c r="O1368" s="78"/>
      <c r="P1368" s="78"/>
      <c r="Q1368" s="78"/>
      <c r="R1368" s="78"/>
      <c r="S1368" s="78"/>
      <c r="T1368" s="78"/>
      <c r="U1368" s="78"/>
      <c r="V1368" s="78"/>
      <c r="W1368" s="78"/>
      <c r="X1368" s="78"/>
      <c r="Y1368" s="78"/>
      <c r="Z1368" s="78"/>
      <c r="AA1368" s="78"/>
      <c r="AB1368" s="78"/>
      <c r="AC1368" s="78"/>
      <c r="AD1368" s="78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  <c r="AY1368" s="78"/>
      <c r="AZ1368" s="78"/>
      <c r="BA1368" s="78"/>
      <c r="BB1368" s="78"/>
      <c r="BC1368" s="78"/>
      <c r="BD1368" s="78"/>
      <c r="BE1368" s="78"/>
      <c r="BF1368" s="78"/>
      <c r="BG1368" s="78"/>
      <c r="BH1368" s="78"/>
      <c r="BI1368" s="78"/>
      <c r="BJ1368" s="78"/>
      <c r="BK1368" s="78"/>
      <c r="BL1368" s="78"/>
      <c r="BM1368" s="78"/>
      <c r="BN1368" s="78"/>
      <c r="BO1368" s="78"/>
      <c r="BP1368" s="78"/>
      <c r="BQ1368" s="78"/>
      <c r="BR1368" s="78"/>
      <c r="BS1368" s="78"/>
      <c r="BT1368" s="78"/>
      <c r="BU1368" s="78"/>
      <c r="BV1368" s="78"/>
      <c r="BW1368" s="78"/>
      <c r="BX1368" s="78"/>
      <c r="BY1368" s="78"/>
      <c r="BZ1368" s="78"/>
    </row>
    <row r="1369" spans="1:78" s="67" customFormat="1" ht="12.75">
      <c r="A1369" s="461"/>
      <c r="B1369" s="461"/>
      <c r="C1369" s="461"/>
      <c r="D1369" s="461"/>
      <c r="E1369" s="78"/>
      <c r="F1369" s="78"/>
      <c r="G1369" s="78"/>
      <c r="H1369" s="78"/>
      <c r="I1369" s="78"/>
      <c r="J1369" s="78"/>
      <c r="K1369" s="78"/>
      <c r="L1369" s="78"/>
      <c r="M1369" s="78"/>
      <c r="N1369" s="78"/>
      <c r="O1369" s="78"/>
      <c r="P1369" s="78"/>
      <c r="Q1369" s="78"/>
      <c r="R1369" s="78"/>
      <c r="S1369" s="78"/>
      <c r="T1369" s="78"/>
      <c r="U1369" s="78"/>
      <c r="V1369" s="78"/>
      <c r="W1369" s="78"/>
      <c r="X1369" s="78"/>
      <c r="Y1369" s="78"/>
      <c r="Z1369" s="78"/>
      <c r="AA1369" s="78"/>
      <c r="AB1369" s="78"/>
      <c r="AC1369" s="78"/>
      <c r="AD1369" s="78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  <c r="BH1369" s="78"/>
      <c r="BI1369" s="78"/>
      <c r="BJ1369" s="78"/>
      <c r="BK1369" s="78"/>
      <c r="BL1369" s="78"/>
      <c r="BM1369" s="78"/>
      <c r="BN1369" s="78"/>
      <c r="BO1369" s="78"/>
      <c r="BP1369" s="78"/>
      <c r="BQ1369" s="78"/>
      <c r="BR1369" s="78"/>
      <c r="BS1369" s="78"/>
      <c r="BT1369" s="78"/>
      <c r="BU1369" s="78"/>
      <c r="BV1369" s="78"/>
      <c r="BW1369" s="78"/>
      <c r="BX1369" s="78"/>
      <c r="BY1369" s="78"/>
      <c r="BZ1369" s="78"/>
    </row>
    <row r="1370" spans="1:78" s="67" customFormat="1" ht="14.25" customHeight="1">
      <c r="A1370" s="462" t="s">
        <v>226</v>
      </c>
      <c r="B1370" s="463"/>
      <c r="C1370" s="463"/>
      <c r="D1370" s="464"/>
      <c r="E1370" s="78"/>
      <c r="F1370" s="78"/>
      <c r="G1370" s="78"/>
      <c r="H1370" s="78"/>
      <c r="I1370" s="78"/>
      <c r="J1370" s="78"/>
      <c r="K1370" s="78"/>
      <c r="L1370" s="78"/>
      <c r="M1370" s="78"/>
      <c r="N1370" s="78"/>
      <c r="O1370" s="78"/>
      <c r="P1370" s="78"/>
      <c r="Q1370" s="78"/>
      <c r="R1370" s="78"/>
      <c r="S1370" s="78"/>
      <c r="T1370" s="78"/>
      <c r="U1370" s="78"/>
      <c r="V1370" s="78"/>
      <c r="W1370" s="78"/>
      <c r="X1370" s="78"/>
      <c r="Y1370" s="78"/>
      <c r="Z1370" s="78"/>
      <c r="AA1370" s="78"/>
      <c r="AB1370" s="78"/>
      <c r="AC1370" s="78"/>
      <c r="AD1370" s="78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  <c r="AY1370" s="78"/>
      <c r="AZ1370" s="78"/>
      <c r="BA1370" s="78"/>
      <c r="BB1370" s="78"/>
      <c r="BC1370" s="78"/>
      <c r="BD1370" s="78"/>
      <c r="BE1370" s="78"/>
      <c r="BF1370" s="78"/>
      <c r="BG1370" s="78"/>
      <c r="BH1370" s="78"/>
      <c r="BI1370" s="78"/>
      <c r="BJ1370" s="78"/>
      <c r="BK1370" s="78"/>
      <c r="BL1370" s="78"/>
      <c r="BM1370" s="78"/>
      <c r="BN1370" s="78"/>
      <c r="BO1370" s="78"/>
      <c r="BP1370" s="78"/>
      <c r="BQ1370" s="78"/>
      <c r="BR1370" s="78"/>
      <c r="BS1370" s="78"/>
      <c r="BT1370" s="78"/>
      <c r="BU1370" s="78"/>
      <c r="BV1370" s="78"/>
      <c r="BW1370" s="78"/>
      <c r="BX1370" s="78"/>
      <c r="BY1370" s="78"/>
      <c r="BZ1370" s="78"/>
    </row>
    <row r="1371" spans="1:78" s="67" customFormat="1" ht="26.25" thickBot="1">
      <c r="A1371" s="91" t="s">
        <v>75</v>
      </c>
      <c r="B1371" s="91" t="s">
        <v>939</v>
      </c>
      <c r="C1371" s="91" t="s">
        <v>218</v>
      </c>
      <c r="D1371" s="91" t="s">
        <v>219</v>
      </c>
      <c r="E1371" s="78"/>
      <c r="F1371" s="78"/>
      <c r="G1371" s="78"/>
      <c r="H1371" s="78"/>
      <c r="I1371" s="78"/>
      <c r="J1371" s="78"/>
      <c r="K1371" s="78"/>
      <c r="L1371" s="78"/>
      <c r="M1371" s="78"/>
      <c r="N1371" s="78"/>
      <c r="O1371" s="78"/>
      <c r="P1371" s="78"/>
      <c r="Q1371" s="78"/>
      <c r="R1371" s="78"/>
      <c r="S1371" s="78"/>
      <c r="T1371" s="78"/>
      <c r="U1371" s="78"/>
      <c r="V1371" s="78"/>
      <c r="W1371" s="78"/>
      <c r="X1371" s="78"/>
      <c r="Y1371" s="78"/>
      <c r="Z1371" s="78"/>
      <c r="AA1371" s="78"/>
      <c r="AB1371" s="78"/>
      <c r="AC1371" s="78"/>
      <c r="AD1371" s="78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  <c r="AY1371" s="78"/>
      <c r="AZ1371" s="78"/>
      <c r="BA1371" s="78"/>
      <c r="BB1371" s="78"/>
      <c r="BC1371" s="78"/>
      <c r="BD1371" s="78"/>
      <c r="BE1371" s="78"/>
      <c r="BF1371" s="78"/>
      <c r="BG1371" s="78"/>
      <c r="BH1371" s="78"/>
      <c r="BI1371" s="78"/>
      <c r="BJ1371" s="78"/>
      <c r="BK1371" s="78"/>
      <c r="BL1371" s="78"/>
      <c r="BM1371" s="78"/>
      <c r="BN1371" s="78"/>
      <c r="BO1371" s="78"/>
      <c r="BP1371" s="78"/>
      <c r="BQ1371" s="78"/>
      <c r="BR1371" s="78"/>
      <c r="BS1371" s="78"/>
      <c r="BT1371" s="78"/>
      <c r="BU1371" s="78"/>
      <c r="BV1371" s="78"/>
      <c r="BW1371" s="78"/>
      <c r="BX1371" s="78"/>
      <c r="BY1371" s="78"/>
      <c r="BZ1371" s="78"/>
    </row>
    <row r="1372" spans="1:78" s="67" customFormat="1" ht="17.25" customHeight="1" thickBot="1">
      <c r="A1372" s="449" t="s">
        <v>102</v>
      </c>
      <c r="B1372" s="450"/>
      <c r="C1372" s="450"/>
      <c r="D1372" s="451"/>
      <c r="E1372" s="78"/>
      <c r="F1372" s="78"/>
      <c r="G1372" s="78"/>
      <c r="H1372" s="78"/>
      <c r="I1372" s="78"/>
      <c r="J1372" s="78"/>
      <c r="K1372" s="78"/>
      <c r="L1372" s="78"/>
      <c r="M1372" s="78"/>
      <c r="N1372" s="78"/>
      <c r="O1372" s="78"/>
      <c r="P1372" s="78"/>
      <c r="Q1372" s="78"/>
      <c r="R1372" s="78"/>
      <c r="S1372" s="78"/>
      <c r="T1372" s="78"/>
      <c r="U1372" s="78"/>
      <c r="V1372" s="78"/>
      <c r="W1372" s="78"/>
      <c r="X1372" s="78"/>
      <c r="Y1372" s="78"/>
      <c r="Z1372" s="78"/>
      <c r="AA1372" s="78"/>
      <c r="AB1372" s="78"/>
      <c r="AC1372" s="78"/>
      <c r="AD1372" s="78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  <c r="AY1372" s="78"/>
      <c r="AZ1372" s="78"/>
      <c r="BA1372" s="78"/>
      <c r="BB1372" s="78"/>
      <c r="BC1372" s="78"/>
      <c r="BD1372" s="78"/>
      <c r="BE1372" s="78"/>
      <c r="BF1372" s="78"/>
      <c r="BG1372" s="78"/>
      <c r="BH1372" s="78"/>
      <c r="BI1372" s="78"/>
      <c r="BJ1372" s="78"/>
      <c r="BK1372" s="78"/>
      <c r="BL1372" s="78"/>
      <c r="BM1372" s="78"/>
      <c r="BN1372" s="78"/>
      <c r="BO1372" s="78"/>
      <c r="BP1372" s="78"/>
      <c r="BQ1372" s="78"/>
      <c r="BR1372" s="78"/>
      <c r="BS1372" s="78"/>
      <c r="BT1372" s="78"/>
      <c r="BU1372" s="78"/>
      <c r="BV1372" s="78"/>
      <c r="BW1372" s="78"/>
      <c r="BX1372" s="78"/>
      <c r="BY1372" s="78"/>
      <c r="BZ1372" s="78"/>
    </row>
    <row r="1373" spans="1:78" s="67" customFormat="1" ht="13.5" thickBot="1">
      <c r="A1373" s="88">
        <v>1</v>
      </c>
      <c r="B1373" s="42" t="s">
        <v>417</v>
      </c>
      <c r="C1373" s="37" t="s">
        <v>418</v>
      </c>
      <c r="D1373" s="51">
        <v>30634.38</v>
      </c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  <c r="O1373" s="78"/>
      <c r="P1373" s="78"/>
      <c r="Q1373" s="78"/>
      <c r="R1373" s="78"/>
      <c r="S1373" s="78"/>
      <c r="T1373" s="78"/>
      <c r="U1373" s="78"/>
      <c r="V1373" s="78"/>
      <c r="W1373" s="78"/>
      <c r="X1373" s="78"/>
      <c r="Y1373" s="78"/>
      <c r="Z1373" s="78"/>
      <c r="AA1373" s="78"/>
      <c r="AB1373" s="78"/>
      <c r="AC1373" s="78"/>
      <c r="AD1373" s="78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  <c r="AY1373" s="78"/>
      <c r="AZ1373" s="78"/>
      <c r="BA1373" s="78"/>
      <c r="BB1373" s="78"/>
      <c r="BC1373" s="78"/>
      <c r="BD1373" s="78"/>
      <c r="BE1373" s="78"/>
      <c r="BF1373" s="78"/>
      <c r="BG1373" s="78"/>
      <c r="BH1373" s="78"/>
      <c r="BI1373" s="78"/>
      <c r="BJ1373" s="78"/>
      <c r="BK1373" s="78"/>
      <c r="BL1373" s="78"/>
      <c r="BM1373" s="78"/>
      <c r="BN1373" s="78"/>
      <c r="BO1373" s="78"/>
      <c r="BP1373" s="78"/>
      <c r="BQ1373" s="78"/>
      <c r="BR1373" s="78"/>
      <c r="BS1373" s="78"/>
      <c r="BT1373" s="78"/>
      <c r="BU1373" s="78"/>
      <c r="BV1373" s="78"/>
      <c r="BW1373" s="78"/>
      <c r="BX1373" s="78"/>
      <c r="BY1373" s="78"/>
      <c r="BZ1373" s="78"/>
    </row>
    <row r="1374" spans="1:78" s="67" customFormat="1" ht="13.5" thickBot="1">
      <c r="A1374" s="443" t="s">
        <v>66</v>
      </c>
      <c r="B1374" s="444"/>
      <c r="C1374" s="104"/>
      <c r="D1374" s="86">
        <f>SUM(D1373:D1373)</f>
        <v>30634.38</v>
      </c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  <c r="O1374" s="78"/>
      <c r="P1374" s="78"/>
      <c r="Q1374" s="78"/>
      <c r="R1374" s="78"/>
      <c r="S1374" s="78"/>
      <c r="T1374" s="78"/>
      <c r="U1374" s="78"/>
      <c r="V1374" s="78"/>
      <c r="W1374" s="78"/>
      <c r="X1374" s="78"/>
      <c r="Y1374" s="78"/>
      <c r="Z1374" s="78"/>
      <c r="AA1374" s="78"/>
      <c r="AB1374" s="78"/>
      <c r="AC1374" s="78"/>
      <c r="AD1374" s="78"/>
      <c r="AE1374" s="78"/>
      <c r="AF1374" s="78"/>
      <c r="AG1374" s="78"/>
      <c r="AH1374" s="78"/>
      <c r="AI1374" s="78"/>
      <c r="AJ1374" s="78"/>
      <c r="AK1374" s="78"/>
      <c r="AL1374" s="78"/>
      <c r="AM1374" s="78"/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  <c r="AX1374" s="78"/>
      <c r="AY1374" s="78"/>
      <c r="AZ1374" s="78"/>
      <c r="BA1374" s="78"/>
      <c r="BB1374" s="78"/>
      <c r="BC1374" s="78"/>
      <c r="BD1374" s="78"/>
      <c r="BE1374" s="78"/>
      <c r="BF1374" s="78"/>
      <c r="BG1374" s="78"/>
      <c r="BH1374" s="78"/>
      <c r="BI1374" s="78"/>
      <c r="BJ1374" s="78"/>
      <c r="BK1374" s="78"/>
      <c r="BL1374" s="78"/>
      <c r="BM1374" s="78"/>
      <c r="BN1374" s="78"/>
      <c r="BO1374" s="78"/>
      <c r="BP1374" s="78"/>
      <c r="BQ1374" s="78"/>
      <c r="BR1374" s="78"/>
      <c r="BS1374" s="78"/>
      <c r="BT1374" s="78"/>
      <c r="BU1374" s="78"/>
      <c r="BV1374" s="78"/>
      <c r="BW1374" s="78"/>
      <c r="BX1374" s="78"/>
      <c r="BY1374" s="78"/>
      <c r="BZ1374" s="78"/>
    </row>
    <row r="1375" spans="1:78" s="67" customFormat="1" ht="23.25" customHeight="1" thickBot="1">
      <c r="A1375" s="449" t="s">
        <v>229</v>
      </c>
      <c r="B1375" s="450"/>
      <c r="C1375" s="450"/>
      <c r="D1375" s="451"/>
      <c r="E1375" s="78"/>
      <c r="F1375" s="78"/>
      <c r="G1375" s="78"/>
      <c r="H1375" s="78"/>
      <c r="I1375" s="78"/>
      <c r="J1375" s="78"/>
      <c r="K1375" s="78"/>
      <c r="L1375" s="78"/>
      <c r="M1375" s="78"/>
      <c r="N1375" s="78"/>
      <c r="O1375" s="78"/>
      <c r="P1375" s="78"/>
      <c r="Q1375" s="78"/>
      <c r="R1375" s="78"/>
      <c r="S1375" s="78"/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  <c r="BH1375" s="78"/>
      <c r="BI1375" s="78"/>
      <c r="BJ1375" s="78"/>
      <c r="BK1375" s="78"/>
      <c r="BL1375" s="78"/>
      <c r="BM1375" s="78"/>
      <c r="BN1375" s="78"/>
      <c r="BO1375" s="78"/>
      <c r="BP1375" s="78"/>
      <c r="BQ1375" s="78"/>
      <c r="BR1375" s="78"/>
      <c r="BS1375" s="78"/>
      <c r="BT1375" s="78"/>
      <c r="BU1375" s="78"/>
      <c r="BV1375" s="78"/>
      <c r="BW1375" s="78"/>
      <c r="BX1375" s="78"/>
      <c r="BY1375" s="78"/>
      <c r="BZ1375" s="78"/>
    </row>
    <row r="1376" spans="1:78" s="67" customFormat="1" ht="13.5" thickBot="1">
      <c r="A1376" s="88">
        <v>1</v>
      </c>
      <c r="B1376" s="87" t="s">
        <v>227</v>
      </c>
      <c r="C1376" s="88">
        <v>2014</v>
      </c>
      <c r="D1376" s="236">
        <v>4600</v>
      </c>
      <c r="E1376" s="78"/>
      <c r="F1376" s="78"/>
      <c r="G1376" s="78"/>
      <c r="H1376" s="78"/>
      <c r="I1376" s="78"/>
      <c r="J1376" s="78"/>
      <c r="K1376" s="78"/>
      <c r="L1376" s="78"/>
      <c r="M1376" s="78"/>
      <c r="N1376" s="78"/>
      <c r="O1376" s="78"/>
      <c r="P1376" s="78"/>
      <c r="Q1376" s="78"/>
      <c r="R1376" s="78"/>
      <c r="S1376" s="78"/>
      <c r="T1376" s="78"/>
      <c r="U1376" s="78"/>
      <c r="V1376" s="78"/>
      <c r="W1376" s="78"/>
      <c r="X1376" s="78"/>
      <c r="Y1376" s="78"/>
      <c r="Z1376" s="78"/>
      <c r="AA1376" s="78"/>
      <c r="AB1376" s="78"/>
      <c r="AC1376" s="78"/>
      <c r="AD1376" s="78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  <c r="AY1376" s="78"/>
      <c r="AZ1376" s="78"/>
      <c r="BA1376" s="78"/>
      <c r="BB1376" s="78"/>
      <c r="BC1376" s="78"/>
      <c r="BD1376" s="78"/>
      <c r="BE1376" s="78"/>
      <c r="BF1376" s="78"/>
      <c r="BG1376" s="78"/>
      <c r="BH1376" s="78"/>
      <c r="BI1376" s="78"/>
      <c r="BJ1376" s="78"/>
      <c r="BK1376" s="78"/>
      <c r="BL1376" s="78"/>
      <c r="BM1376" s="78"/>
      <c r="BN1376" s="78"/>
      <c r="BO1376" s="78"/>
      <c r="BP1376" s="78"/>
      <c r="BQ1376" s="78"/>
      <c r="BR1376" s="78"/>
      <c r="BS1376" s="78"/>
      <c r="BT1376" s="78"/>
      <c r="BU1376" s="78"/>
      <c r="BV1376" s="78"/>
      <c r="BW1376" s="78"/>
      <c r="BX1376" s="78"/>
      <c r="BY1376" s="78"/>
      <c r="BZ1376" s="78"/>
    </row>
    <row r="1377" spans="1:78" s="67" customFormat="1" ht="13.5" thickBot="1">
      <c r="A1377" s="443" t="s">
        <v>66</v>
      </c>
      <c r="B1377" s="444"/>
      <c r="C1377" s="104"/>
      <c r="D1377" s="86">
        <f>SUM(D1376:D1376)</f>
        <v>4600</v>
      </c>
      <c r="E1377" s="78"/>
      <c r="F1377" s="78"/>
      <c r="G1377" s="78"/>
      <c r="H1377" s="78"/>
      <c r="I1377" s="78"/>
      <c r="J1377" s="78"/>
      <c r="K1377" s="78"/>
      <c r="L1377" s="78"/>
      <c r="M1377" s="78"/>
      <c r="N1377" s="78"/>
      <c r="O1377" s="78"/>
      <c r="P1377" s="78"/>
      <c r="Q1377" s="78"/>
      <c r="R1377" s="78"/>
      <c r="S1377" s="78"/>
      <c r="T1377" s="78"/>
      <c r="U1377" s="78"/>
      <c r="V1377" s="78"/>
      <c r="W1377" s="78"/>
      <c r="X1377" s="78"/>
      <c r="Y1377" s="78"/>
      <c r="Z1377" s="78"/>
      <c r="AA1377" s="78"/>
      <c r="AB1377" s="78"/>
      <c r="AC1377" s="78"/>
      <c r="AD1377" s="78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  <c r="AY1377" s="78"/>
      <c r="AZ1377" s="78"/>
      <c r="BA1377" s="78"/>
      <c r="BB1377" s="78"/>
      <c r="BC1377" s="78"/>
      <c r="BD1377" s="78"/>
      <c r="BE1377" s="78"/>
      <c r="BF1377" s="78"/>
      <c r="BG1377" s="78"/>
      <c r="BH1377" s="78"/>
      <c r="BI1377" s="78"/>
      <c r="BJ1377" s="78"/>
      <c r="BK1377" s="78"/>
      <c r="BL1377" s="78"/>
      <c r="BM1377" s="78"/>
      <c r="BN1377" s="78"/>
      <c r="BO1377" s="78"/>
      <c r="BP1377" s="78"/>
      <c r="BQ1377" s="78"/>
      <c r="BR1377" s="78"/>
      <c r="BS1377" s="78"/>
      <c r="BT1377" s="78"/>
      <c r="BU1377" s="78"/>
      <c r="BV1377" s="78"/>
      <c r="BW1377" s="78"/>
      <c r="BX1377" s="78"/>
      <c r="BY1377" s="78"/>
      <c r="BZ1377" s="78"/>
    </row>
    <row r="1378" spans="1:78" s="67" customFormat="1" ht="18.75" customHeight="1" thickBot="1">
      <c r="A1378" s="449" t="s">
        <v>334</v>
      </c>
      <c r="B1378" s="450"/>
      <c r="C1378" s="450"/>
      <c r="D1378" s="451"/>
      <c r="E1378" s="78"/>
      <c r="F1378" s="78"/>
      <c r="G1378" s="78"/>
      <c r="H1378" s="78"/>
      <c r="I1378" s="78"/>
      <c r="J1378" s="78"/>
      <c r="K1378" s="78"/>
      <c r="L1378" s="78"/>
      <c r="M1378" s="78"/>
      <c r="N1378" s="78"/>
      <c r="O1378" s="78"/>
      <c r="P1378" s="78"/>
      <c r="Q1378" s="78"/>
      <c r="R1378" s="78"/>
      <c r="S1378" s="78"/>
      <c r="T1378" s="78"/>
      <c r="U1378" s="78"/>
      <c r="V1378" s="78"/>
      <c r="W1378" s="78"/>
      <c r="X1378" s="78"/>
      <c r="Y1378" s="78"/>
      <c r="Z1378" s="78"/>
      <c r="AA1378" s="78"/>
      <c r="AB1378" s="78"/>
      <c r="AC1378" s="78"/>
      <c r="AD1378" s="78"/>
      <c r="AE1378" s="78"/>
      <c r="AF1378" s="78"/>
      <c r="AG1378" s="78"/>
      <c r="AH1378" s="78"/>
      <c r="AI1378" s="78"/>
      <c r="AJ1378" s="78"/>
      <c r="AK1378" s="78"/>
      <c r="AL1378" s="78"/>
      <c r="AM1378" s="78"/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  <c r="AX1378" s="78"/>
      <c r="AY1378" s="78"/>
      <c r="AZ1378" s="78"/>
      <c r="BA1378" s="78"/>
      <c r="BB1378" s="78"/>
      <c r="BC1378" s="78"/>
      <c r="BD1378" s="78"/>
      <c r="BE1378" s="78"/>
      <c r="BF1378" s="78"/>
      <c r="BG1378" s="78"/>
      <c r="BH1378" s="78"/>
      <c r="BI1378" s="78"/>
      <c r="BJ1378" s="78"/>
      <c r="BK1378" s="78"/>
      <c r="BL1378" s="78"/>
      <c r="BM1378" s="78"/>
      <c r="BN1378" s="78"/>
      <c r="BO1378" s="78"/>
      <c r="BP1378" s="78"/>
      <c r="BQ1378" s="78"/>
      <c r="BR1378" s="78"/>
      <c r="BS1378" s="78"/>
      <c r="BT1378" s="78"/>
      <c r="BU1378" s="78"/>
      <c r="BV1378" s="78"/>
      <c r="BW1378" s="78"/>
      <c r="BX1378" s="78"/>
      <c r="BY1378" s="78"/>
      <c r="BZ1378" s="78"/>
    </row>
    <row r="1379" spans="1:78" s="67" customFormat="1" ht="13.5" thickBot="1">
      <c r="A1379" s="200">
        <v>1</v>
      </c>
      <c r="B1379" s="42" t="s">
        <v>335</v>
      </c>
      <c r="C1379" s="37">
        <v>2017</v>
      </c>
      <c r="D1379" s="51">
        <v>1658.04</v>
      </c>
      <c r="E1379" s="78"/>
      <c r="F1379" s="78"/>
      <c r="G1379" s="78"/>
      <c r="H1379" s="78"/>
      <c r="I1379" s="78"/>
      <c r="J1379" s="78"/>
      <c r="K1379" s="78"/>
      <c r="L1379" s="78"/>
      <c r="M1379" s="78"/>
      <c r="N1379" s="78"/>
      <c r="O1379" s="78"/>
      <c r="P1379" s="78"/>
      <c r="Q1379" s="78"/>
      <c r="R1379" s="78"/>
      <c r="S1379" s="78"/>
      <c r="T1379" s="78"/>
      <c r="U1379" s="78"/>
      <c r="V1379" s="78"/>
      <c r="W1379" s="78"/>
      <c r="X1379" s="78"/>
      <c r="Y1379" s="78"/>
      <c r="Z1379" s="78"/>
      <c r="AA1379" s="78"/>
      <c r="AB1379" s="78"/>
      <c r="AC1379" s="78"/>
      <c r="AD1379" s="78"/>
      <c r="AE1379" s="78"/>
      <c r="AF1379" s="78"/>
      <c r="AG1379" s="78"/>
      <c r="AH1379" s="78"/>
      <c r="AI1379" s="78"/>
      <c r="AJ1379" s="78"/>
      <c r="AK1379" s="78"/>
      <c r="AL1379" s="78"/>
      <c r="AM1379" s="78"/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  <c r="AX1379" s="78"/>
      <c r="AY1379" s="78"/>
      <c r="AZ1379" s="78"/>
      <c r="BA1379" s="78"/>
      <c r="BB1379" s="78"/>
      <c r="BC1379" s="78"/>
      <c r="BD1379" s="78"/>
      <c r="BE1379" s="78"/>
      <c r="BF1379" s="78"/>
      <c r="BG1379" s="78"/>
      <c r="BH1379" s="78"/>
      <c r="BI1379" s="78"/>
      <c r="BJ1379" s="78"/>
      <c r="BK1379" s="78"/>
      <c r="BL1379" s="78"/>
      <c r="BM1379" s="78"/>
      <c r="BN1379" s="78"/>
      <c r="BO1379" s="78"/>
      <c r="BP1379" s="78"/>
      <c r="BQ1379" s="78"/>
      <c r="BR1379" s="78"/>
      <c r="BS1379" s="78"/>
      <c r="BT1379" s="78"/>
      <c r="BU1379" s="78"/>
      <c r="BV1379" s="78"/>
      <c r="BW1379" s="78"/>
      <c r="BX1379" s="78"/>
      <c r="BY1379" s="78"/>
      <c r="BZ1379" s="78"/>
    </row>
    <row r="1380" spans="1:78" s="67" customFormat="1" ht="13.5" thickBot="1">
      <c r="A1380" s="443" t="s">
        <v>66</v>
      </c>
      <c r="B1380" s="444"/>
      <c r="C1380" s="104"/>
      <c r="D1380" s="86">
        <f>SUM(D1379:D1379)</f>
        <v>1658.04</v>
      </c>
      <c r="E1380" s="78"/>
      <c r="F1380" s="78"/>
      <c r="G1380" s="78"/>
      <c r="H1380" s="78"/>
      <c r="I1380" s="78"/>
      <c r="J1380" s="78"/>
      <c r="K1380" s="78"/>
      <c r="L1380" s="78"/>
      <c r="M1380" s="78"/>
      <c r="N1380" s="78"/>
      <c r="O1380" s="78"/>
      <c r="P1380" s="78"/>
      <c r="Q1380" s="78"/>
      <c r="R1380" s="78"/>
      <c r="S1380" s="78"/>
      <c r="T1380" s="78"/>
      <c r="U1380" s="78"/>
      <c r="V1380" s="78"/>
      <c r="W1380" s="78"/>
      <c r="X1380" s="78"/>
      <c r="Y1380" s="78"/>
      <c r="Z1380" s="78"/>
      <c r="AA1380" s="78"/>
      <c r="AB1380" s="78"/>
      <c r="AC1380" s="78"/>
      <c r="AD1380" s="78"/>
      <c r="AE1380" s="78"/>
      <c r="AF1380" s="78"/>
      <c r="AG1380" s="78"/>
      <c r="AH1380" s="78"/>
      <c r="AI1380" s="78"/>
      <c r="AJ1380" s="78"/>
      <c r="AK1380" s="78"/>
      <c r="AL1380" s="78"/>
      <c r="AM1380" s="78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  <c r="AY1380" s="78"/>
      <c r="AZ1380" s="78"/>
      <c r="BA1380" s="78"/>
      <c r="BB1380" s="78"/>
      <c r="BC1380" s="78"/>
      <c r="BD1380" s="78"/>
      <c r="BE1380" s="78"/>
      <c r="BF1380" s="78"/>
      <c r="BG1380" s="78"/>
      <c r="BH1380" s="78"/>
      <c r="BI1380" s="78"/>
      <c r="BJ1380" s="78"/>
      <c r="BK1380" s="78"/>
      <c r="BL1380" s="78"/>
      <c r="BM1380" s="78"/>
      <c r="BN1380" s="78"/>
      <c r="BO1380" s="78"/>
      <c r="BP1380" s="78"/>
      <c r="BQ1380" s="78"/>
      <c r="BR1380" s="78"/>
      <c r="BS1380" s="78"/>
      <c r="BT1380" s="78"/>
      <c r="BU1380" s="78"/>
      <c r="BV1380" s="78"/>
      <c r="BW1380" s="78"/>
      <c r="BX1380" s="78"/>
      <c r="BY1380" s="78"/>
      <c r="BZ1380" s="78"/>
    </row>
    <row r="1381" spans="1:78" s="67" customFormat="1" ht="17.25" customHeight="1" thickBot="1">
      <c r="A1381" s="449" t="s">
        <v>419</v>
      </c>
      <c r="B1381" s="450"/>
      <c r="C1381" s="450"/>
      <c r="D1381" s="451"/>
      <c r="E1381" s="78"/>
      <c r="F1381" s="78"/>
      <c r="G1381" s="78"/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  <c r="AY1381" s="78"/>
      <c r="AZ1381" s="78"/>
      <c r="BA1381" s="78"/>
      <c r="BB1381" s="78"/>
      <c r="BC1381" s="78"/>
      <c r="BD1381" s="78"/>
      <c r="BE1381" s="78"/>
      <c r="BF1381" s="78"/>
      <c r="BG1381" s="78"/>
      <c r="BH1381" s="78"/>
      <c r="BI1381" s="78"/>
      <c r="BJ1381" s="78"/>
      <c r="BK1381" s="78"/>
      <c r="BL1381" s="78"/>
      <c r="BM1381" s="78"/>
      <c r="BN1381" s="78"/>
      <c r="BO1381" s="78"/>
      <c r="BP1381" s="78"/>
      <c r="BQ1381" s="78"/>
      <c r="BR1381" s="78"/>
      <c r="BS1381" s="78"/>
      <c r="BT1381" s="78"/>
      <c r="BU1381" s="78"/>
      <c r="BV1381" s="78"/>
      <c r="BW1381" s="78"/>
      <c r="BX1381" s="78"/>
      <c r="BY1381" s="78"/>
      <c r="BZ1381" s="78"/>
    </row>
    <row r="1382" spans="1:78" s="67" customFormat="1" ht="13.5" thickBot="1">
      <c r="A1382" s="199">
        <v>1</v>
      </c>
      <c r="B1382" s="42" t="s">
        <v>420</v>
      </c>
      <c r="C1382" s="37" t="s">
        <v>421</v>
      </c>
      <c r="D1382" s="51">
        <v>37667.03</v>
      </c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8"/>
      <c r="U1382" s="78"/>
      <c r="V1382" s="78"/>
      <c r="W1382" s="78"/>
      <c r="X1382" s="78"/>
      <c r="Y1382" s="78"/>
      <c r="Z1382" s="78"/>
      <c r="AA1382" s="78"/>
      <c r="AB1382" s="78"/>
      <c r="AC1382" s="78"/>
      <c r="AD1382" s="78"/>
      <c r="AE1382" s="78"/>
      <c r="AF1382" s="78"/>
      <c r="AG1382" s="78"/>
      <c r="AH1382" s="78"/>
      <c r="AI1382" s="78"/>
      <c r="AJ1382" s="78"/>
      <c r="AK1382" s="78"/>
      <c r="AL1382" s="78"/>
      <c r="AM1382" s="78"/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  <c r="AX1382" s="78"/>
      <c r="AY1382" s="78"/>
      <c r="AZ1382" s="78"/>
      <c r="BA1382" s="78"/>
      <c r="BB1382" s="78"/>
      <c r="BC1382" s="78"/>
      <c r="BD1382" s="78"/>
      <c r="BE1382" s="78"/>
      <c r="BF1382" s="78"/>
      <c r="BG1382" s="78"/>
      <c r="BH1382" s="78"/>
      <c r="BI1382" s="78"/>
      <c r="BJ1382" s="78"/>
      <c r="BK1382" s="78"/>
      <c r="BL1382" s="78"/>
      <c r="BM1382" s="78"/>
      <c r="BN1382" s="78"/>
      <c r="BO1382" s="78"/>
      <c r="BP1382" s="78"/>
      <c r="BQ1382" s="78"/>
      <c r="BR1382" s="78"/>
      <c r="BS1382" s="78"/>
      <c r="BT1382" s="78"/>
      <c r="BU1382" s="78"/>
      <c r="BV1382" s="78"/>
      <c r="BW1382" s="78"/>
      <c r="BX1382" s="78"/>
      <c r="BY1382" s="78"/>
      <c r="BZ1382" s="78"/>
    </row>
    <row r="1383" spans="1:78" s="67" customFormat="1" ht="14.25" customHeight="1" thickBot="1">
      <c r="A1383" s="441" t="s">
        <v>66</v>
      </c>
      <c r="B1383" s="442"/>
      <c r="C1383" s="108"/>
      <c r="D1383" s="93">
        <f>SUM(D1382)</f>
        <v>37667.03</v>
      </c>
      <c r="E1383" s="78"/>
      <c r="F1383" s="78"/>
      <c r="G1383" s="78"/>
      <c r="H1383" s="78"/>
      <c r="I1383" s="78"/>
      <c r="J1383" s="78"/>
      <c r="K1383" s="78"/>
      <c r="L1383" s="78"/>
      <c r="M1383" s="78"/>
      <c r="N1383" s="78"/>
      <c r="O1383" s="78"/>
      <c r="P1383" s="78"/>
      <c r="Q1383" s="78"/>
      <c r="R1383" s="78"/>
      <c r="S1383" s="78"/>
      <c r="T1383" s="78"/>
      <c r="U1383" s="78"/>
      <c r="V1383" s="78"/>
      <c r="W1383" s="78"/>
      <c r="X1383" s="78"/>
      <c r="Y1383" s="78"/>
      <c r="Z1383" s="78"/>
      <c r="AA1383" s="78"/>
      <c r="AB1383" s="78"/>
      <c r="AC1383" s="78"/>
      <c r="AD1383" s="78"/>
      <c r="AE1383" s="78"/>
      <c r="AF1383" s="78"/>
      <c r="AG1383" s="78"/>
      <c r="AH1383" s="78"/>
      <c r="AI1383" s="78"/>
      <c r="AJ1383" s="78"/>
      <c r="AK1383" s="78"/>
      <c r="AL1383" s="78"/>
      <c r="AM1383" s="78"/>
      <c r="AN1383" s="78"/>
      <c r="AO1383" s="78"/>
      <c r="AP1383" s="78"/>
      <c r="AQ1383" s="78"/>
      <c r="AR1383" s="78"/>
      <c r="AS1383" s="78"/>
      <c r="AT1383" s="78"/>
      <c r="AU1383" s="78"/>
      <c r="AV1383" s="78"/>
      <c r="AW1383" s="78"/>
      <c r="AX1383" s="78"/>
      <c r="AY1383" s="78"/>
      <c r="AZ1383" s="78"/>
      <c r="BA1383" s="78"/>
      <c r="BB1383" s="78"/>
      <c r="BC1383" s="78"/>
      <c r="BD1383" s="78"/>
      <c r="BE1383" s="78"/>
      <c r="BF1383" s="78"/>
      <c r="BG1383" s="78"/>
      <c r="BH1383" s="78"/>
      <c r="BI1383" s="78"/>
      <c r="BJ1383" s="78"/>
      <c r="BK1383" s="78"/>
      <c r="BL1383" s="78"/>
      <c r="BM1383" s="78"/>
      <c r="BN1383" s="78"/>
      <c r="BO1383" s="78"/>
      <c r="BP1383" s="78"/>
      <c r="BQ1383" s="78"/>
      <c r="BR1383" s="78"/>
      <c r="BS1383" s="78"/>
      <c r="BT1383" s="78"/>
      <c r="BU1383" s="78"/>
      <c r="BV1383" s="78"/>
      <c r="BW1383" s="78"/>
      <c r="BX1383" s="78"/>
      <c r="BY1383" s="78"/>
      <c r="BZ1383" s="78"/>
    </row>
    <row r="1384" spans="1:78" s="67" customFormat="1" ht="20.25" customHeight="1" thickBot="1">
      <c r="A1384" s="453" t="s">
        <v>322</v>
      </c>
      <c r="B1384" s="454"/>
      <c r="C1384" s="454"/>
      <c r="D1384" s="455"/>
      <c r="E1384" s="78"/>
      <c r="F1384" s="78"/>
      <c r="G1384" s="78"/>
      <c r="H1384" s="78"/>
      <c r="I1384" s="78"/>
      <c r="J1384" s="78"/>
      <c r="K1384" s="78"/>
      <c r="L1384" s="78"/>
      <c r="M1384" s="78"/>
      <c r="N1384" s="78"/>
      <c r="O1384" s="78"/>
      <c r="P1384" s="78"/>
      <c r="Q1384" s="78"/>
      <c r="R1384" s="78"/>
      <c r="S1384" s="78"/>
      <c r="T1384" s="78"/>
      <c r="U1384" s="78"/>
      <c r="V1384" s="78"/>
      <c r="W1384" s="78"/>
      <c r="X1384" s="78"/>
      <c r="Y1384" s="78"/>
      <c r="Z1384" s="78"/>
      <c r="AA1384" s="78"/>
      <c r="AB1384" s="78"/>
      <c r="AC1384" s="78"/>
      <c r="AD1384" s="78"/>
      <c r="AE1384" s="78"/>
      <c r="AF1384" s="78"/>
      <c r="AG1384" s="78"/>
      <c r="AH1384" s="78"/>
      <c r="AI1384" s="78"/>
      <c r="AJ1384" s="78"/>
      <c r="AK1384" s="78"/>
      <c r="AL1384" s="78"/>
      <c r="AM1384" s="78"/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  <c r="AX1384" s="78"/>
      <c r="AY1384" s="78"/>
      <c r="AZ1384" s="78"/>
      <c r="BA1384" s="78"/>
      <c r="BB1384" s="78"/>
      <c r="BC1384" s="78"/>
      <c r="BD1384" s="78"/>
      <c r="BE1384" s="78"/>
      <c r="BF1384" s="78"/>
      <c r="BG1384" s="78"/>
      <c r="BH1384" s="78"/>
      <c r="BI1384" s="78"/>
      <c r="BJ1384" s="78"/>
      <c r="BK1384" s="78"/>
      <c r="BL1384" s="78"/>
      <c r="BM1384" s="78"/>
      <c r="BN1384" s="78"/>
      <c r="BO1384" s="78"/>
      <c r="BP1384" s="78"/>
      <c r="BQ1384" s="78"/>
      <c r="BR1384" s="78"/>
      <c r="BS1384" s="78"/>
      <c r="BT1384" s="78"/>
      <c r="BU1384" s="78"/>
      <c r="BV1384" s="78"/>
      <c r="BW1384" s="78"/>
      <c r="BX1384" s="78"/>
      <c r="BY1384" s="78"/>
      <c r="BZ1384" s="78"/>
    </row>
    <row r="1385" spans="1:78" s="67" customFormat="1" ht="15.75" customHeight="1" thickBot="1">
      <c r="A1385" s="116">
        <v>1</v>
      </c>
      <c r="B1385" s="42" t="s">
        <v>629</v>
      </c>
      <c r="C1385" s="37">
        <v>2018</v>
      </c>
      <c r="D1385" s="51">
        <v>971.93</v>
      </c>
      <c r="E1385" s="78"/>
      <c r="F1385" s="78"/>
      <c r="G1385" s="78"/>
      <c r="H1385" s="78"/>
      <c r="I1385" s="78"/>
      <c r="J1385" s="78"/>
      <c r="K1385" s="78"/>
      <c r="L1385" s="78"/>
      <c r="M1385" s="78"/>
      <c r="N1385" s="78"/>
      <c r="O1385" s="78"/>
      <c r="P1385" s="78"/>
      <c r="Q1385" s="78"/>
      <c r="R1385" s="78"/>
      <c r="S1385" s="78"/>
      <c r="T1385" s="78"/>
      <c r="U1385" s="78"/>
      <c r="V1385" s="78"/>
      <c r="W1385" s="78"/>
      <c r="X1385" s="78"/>
      <c r="Y1385" s="78"/>
      <c r="Z1385" s="78"/>
      <c r="AA1385" s="78"/>
      <c r="AB1385" s="78"/>
      <c r="AC1385" s="78"/>
      <c r="AD1385" s="78"/>
      <c r="AE1385" s="78"/>
      <c r="AF1385" s="78"/>
      <c r="AG1385" s="78"/>
      <c r="AH1385" s="78"/>
      <c r="AI1385" s="78"/>
      <c r="AJ1385" s="78"/>
      <c r="AK1385" s="78"/>
      <c r="AL1385" s="78"/>
      <c r="AM1385" s="78"/>
      <c r="AN1385" s="78"/>
      <c r="AO1385" s="78"/>
      <c r="AP1385" s="78"/>
      <c r="AQ1385" s="78"/>
      <c r="AR1385" s="78"/>
      <c r="AS1385" s="78"/>
      <c r="AT1385" s="78"/>
      <c r="AU1385" s="78"/>
      <c r="AV1385" s="78"/>
      <c r="AW1385" s="78"/>
      <c r="AX1385" s="78"/>
      <c r="AY1385" s="78"/>
      <c r="AZ1385" s="78"/>
      <c r="BA1385" s="78"/>
      <c r="BB1385" s="78"/>
      <c r="BC1385" s="78"/>
      <c r="BD1385" s="78"/>
      <c r="BE1385" s="78"/>
      <c r="BF1385" s="78"/>
      <c r="BG1385" s="78"/>
      <c r="BH1385" s="78"/>
      <c r="BI1385" s="78"/>
      <c r="BJ1385" s="78"/>
      <c r="BK1385" s="78"/>
      <c r="BL1385" s="78"/>
      <c r="BM1385" s="78"/>
      <c r="BN1385" s="78"/>
      <c r="BO1385" s="78"/>
      <c r="BP1385" s="78"/>
      <c r="BQ1385" s="78"/>
      <c r="BR1385" s="78"/>
      <c r="BS1385" s="78"/>
      <c r="BT1385" s="78"/>
      <c r="BU1385" s="78"/>
      <c r="BV1385" s="78"/>
      <c r="BW1385" s="78"/>
      <c r="BX1385" s="78"/>
      <c r="BY1385" s="78"/>
      <c r="BZ1385" s="78"/>
    </row>
    <row r="1386" spans="1:78" s="67" customFormat="1" ht="13.5" thickBot="1">
      <c r="A1386" s="441" t="s">
        <v>66</v>
      </c>
      <c r="B1386" s="442"/>
      <c r="C1386" s="108"/>
      <c r="D1386" s="93">
        <f>SUM(D1385:D1385)</f>
        <v>971.93</v>
      </c>
      <c r="E1386" s="78"/>
      <c r="F1386" s="78"/>
      <c r="G1386" s="78"/>
      <c r="H1386" s="78"/>
      <c r="I1386" s="78"/>
      <c r="J1386" s="78"/>
      <c r="K1386" s="78"/>
      <c r="L1386" s="78"/>
      <c r="M1386" s="78"/>
      <c r="N1386" s="78"/>
      <c r="O1386" s="78"/>
      <c r="P1386" s="78"/>
      <c r="Q1386" s="78"/>
      <c r="R1386" s="78"/>
      <c r="S1386" s="78"/>
      <c r="T1386" s="78"/>
      <c r="U1386" s="78"/>
      <c r="V1386" s="78"/>
      <c r="W1386" s="78"/>
      <c r="X1386" s="78"/>
      <c r="Y1386" s="78"/>
      <c r="Z1386" s="78"/>
      <c r="AA1386" s="78"/>
      <c r="AB1386" s="78"/>
      <c r="AC1386" s="78"/>
      <c r="AD1386" s="78"/>
      <c r="AE1386" s="78"/>
      <c r="AF1386" s="78"/>
      <c r="AG1386" s="78"/>
      <c r="AH1386" s="78"/>
      <c r="AI1386" s="78"/>
      <c r="AJ1386" s="78"/>
      <c r="AK1386" s="78"/>
      <c r="AL1386" s="78"/>
      <c r="AM1386" s="78"/>
      <c r="AN1386" s="78"/>
      <c r="AO1386" s="78"/>
      <c r="AP1386" s="78"/>
      <c r="AQ1386" s="78"/>
      <c r="AR1386" s="78"/>
      <c r="AS1386" s="78"/>
      <c r="AT1386" s="78"/>
      <c r="AU1386" s="78"/>
      <c r="AV1386" s="78"/>
      <c r="AW1386" s="78"/>
      <c r="AX1386" s="78"/>
      <c r="AY1386" s="78"/>
      <c r="AZ1386" s="78"/>
      <c r="BA1386" s="78"/>
      <c r="BB1386" s="78"/>
      <c r="BC1386" s="78"/>
      <c r="BD1386" s="78"/>
      <c r="BE1386" s="78"/>
      <c r="BF1386" s="78"/>
      <c r="BG1386" s="78"/>
      <c r="BH1386" s="78"/>
      <c r="BI1386" s="78"/>
      <c r="BJ1386" s="78"/>
      <c r="BK1386" s="78"/>
      <c r="BL1386" s="78"/>
      <c r="BM1386" s="78"/>
      <c r="BN1386" s="78"/>
      <c r="BO1386" s="78"/>
      <c r="BP1386" s="78"/>
      <c r="BQ1386" s="78"/>
      <c r="BR1386" s="78"/>
      <c r="BS1386" s="78"/>
      <c r="BT1386" s="78"/>
      <c r="BU1386" s="78"/>
      <c r="BV1386" s="78"/>
      <c r="BW1386" s="78"/>
      <c r="BX1386" s="78"/>
      <c r="BY1386" s="78"/>
      <c r="BZ1386" s="78"/>
    </row>
    <row r="1387" spans="1:78" s="67" customFormat="1" ht="15" customHeight="1" thickBot="1">
      <c r="A1387" s="453" t="s">
        <v>422</v>
      </c>
      <c r="B1387" s="454"/>
      <c r="C1387" s="454"/>
      <c r="D1387" s="455"/>
      <c r="E1387" s="78"/>
      <c r="F1387" s="78"/>
      <c r="G1387" s="78"/>
      <c r="H1387" s="78"/>
      <c r="I1387" s="78"/>
      <c r="J1387" s="78"/>
      <c r="K1387" s="78"/>
      <c r="L1387" s="78"/>
      <c r="M1387" s="78"/>
      <c r="N1387" s="78"/>
      <c r="O1387" s="78"/>
      <c r="P1387" s="78"/>
      <c r="Q1387" s="78"/>
      <c r="R1387" s="78"/>
      <c r="S1387" s="78"/>
      <c r="T1387" s="78"/>
      <c r="U1387" s="78"/>
      <c r="V1387" s="78"/>
      <c r="W1387" s="78"/>
      <c r="X1387" s="78"/>
      <c r="Y1387" s="78"/>
      <c r="Z1387" s="78"/>
      <c r="AA1387" s="78"/>
      <c r="AB1387" s="78"/>
      <c r="AC1387" s="78"/>
      <c r="AD1387" s="78"/>
      <c r="AE1387" s="78"/>
      <c r="AF1387" s="78"/>
      <c r="AG1387" s="78"/>
      <c r="AH1387" s="78"/>
      <c r="AI1387" s="78"/>
      <c r="AJ1387" s="78"/>
      <c r="AK1387" s="78"/>
      <c r="AL1387" s="78"/>
      <c r="AM1387" s="78"/>
      <c r="AN1387" s="78"/>
      <c r="AO1387" s="78"/>
      <c r="AP1387" s="78"/>
      <c r="AQ1387" s="78"/>
      <c r="AR1387" s="78"/>
      <c r="AS1387" s="78"/>
      <c r="AT1387" s="78"/>
      <c r="AU1387" s="78"/>
      <c r="AV1387" s="78"/>
      <c r="AW1387" s="78"/>
      <c r="AX1387" s="78"/>
      <c r="AY1387" s="78"/>
      <c r="AZ1387" s="78"/>
      <c r="BA1387" s="78"/>
      <c r="BB1387" s="78"/>
      <c r="BC1387" s="78"/>
      <c r="BD1387" s="78"/>
      <c r="BE1387" s="78"/>
      <c r="BF1387" s="78"/>
      <c r="BG1387" s="78"/>
      <c r="BH1387" s="78"/>
      <c r="BI1387" s="78"/>
      <c r="BJ1387" s="78"/>
      <c r="BK1387" s="78"/>
      <c r="BL1387" s="78"/>
      <c r="BM1387" s="78"/>
      <c r="BN1387" s="78"/>
      <c r="BO1387" s="78"/>
      <c r="BP1387" s="78"/>
      <c r="BQ1387" s="78"/>
      <c r="BR1387" s="78"/>
      <c r="BS1387" s="78"/>
      <c r="BT1387" s="78"/>
      <c r="BU1387" s="78"/>
      <c r="BV1387" s="78"/>
      <c r="BW1387" s="78"/>
      <c r="BX1387" s="78"/>
      <c r="BY1387" s="78"/>
      <c r="BZ1387" s="78"/>
    </row>
    <row r="1388" spans="1:78" s="67" customFormat="1" ht="12.75">
      <c r="A1388" s="38">
        <v>1</v>
      </c>
      <c r="B1388" s="42" t="s">
        <v>438</v>
      </c>
      <c r="C1388" s="37">
        <v>2017</v>
      </c>
      <c r="D1388" s="51">
        <v>445.87</v>
      </c>
      <c r="E1388" s="78"/>
      <c r="F1388" s="78"/>
      <c r="G1388" s="78"/>
      <c r="H1388" s="78"/>
      <c r="I1388" s="78"/>
      <c r="J1388" s="78"/>
      <c r="K1388" s="78"/>
      <c r="L1388" s="78"/>
      <c r="M1388" s="78"/>
      <c r="N1388" s="78"/>
      <c r="O1388" s="78"/>
      <c r="P1388" s="78"/>
      <c r="Q1388" s="78"/>
      <c r="R1388" s="78"/>
      <c r="S1388" s="78"/>
      <c r="T1388" s="78"/>
      <c r="U1388" s="78"/>
      <c r="V1388" s="78"/>
      <c r="W1388" s="78"/>
      <c r="X1388" s="78"/>
      <c r="Y1388" s="78"/>
      <c r="Z1388" s="78"/>
      <c r="AA1388" s="78"/>
      <c r="AB1388" s="78"/>
      <c r="AC1388" s="78"/>
      <c r="AD1388" s="78"/>
      <c r="AE1388" s="78"/>
      <c r="AF1388" s="78"/>
      <c r="AG1388" s="78"/>
      <c r="AH1388" s="78"/>
      <c r="AI1388" s="78"/>
      <c r="AJ1388" s="78"/>
      <c r="AK1388" s="78"/>
      <c r="AL1388" s="78"/>
      <c r="AM1388" s="78"/>
      <c r="AN1388" s="78"/>
      <c r="AO1388" s="78"/>
      <c r="AP1388" s="78"/>
      <c r="AQ1388" s="78"/>
      <c r="AR1388" s="78"/>
      <c r="AS1388" s="78"/>
      <c r="AT1388" s="78"/>
      <c r="AU1388" s="78"/>
      <c r="AV1388" s="78"/>
      <c r="AW1388" s="78"/>
      <c r="AX1388" s="78"/>
      <c r="AY1388" s="78"/>
      <c r="AZ1388" s="78"/>
      <c r="BA1388" s="78"/>
      <c r="BB1388" s="78"/>
      <c r="BC1388" s="78"/>
      <c r="BD1388" s="78"/>
      <c r="BE1388" s="78"/>
      <c r="BF1388" s="78"/>
      <c r="BG1388" s="78"/>
      <c r="BH1388" s="78"/>
      <c r="BI1388" s="78"/>
      <c r="BJ1388" s="78"/>
      <c r="BK1388" s="78"/>
      <c r="BL1388" s="78"/>
      <c r="BM1388" s="78"/>
      <c r="BN1388" s="78"/>
      <c r="BO1388" s="78"/>
      <c r="BP1388" s="78"/>
      <c r="BQ1388" s="78"/>
      <c r="BR1388" s="78"/>
      <c r="BS1388" s="78"/>
      <c r="BT1388" s="78"/>
      <c r="BU1388" s="78"/>
      <c r="BV1388" s="78"/>
      <c r="BW1388" s="78"/>
      <c r="BX1388" s="78"/>
      <c r="BY1388" s="78"/>
      <c r="BZ1388" s="78"/>
    </row>
    <row r="1389" spans="1:78" s="67" customFormat="1" ht="12.75">
      <c r="A1389" s="37">
        <v>2</v>
      </c>
      <c r="B1389" s="42" t="s">
        <v>438</v>
      </c>
      <c r="C1389" s="37">
        <v>2017</v>
      </c>
      <c r="D1389" s="51">
        <v>445.87</v>
      </c>
      <c r="E1389" s="78"/>
      <c r="F1389" s="78"/>
      <c r="G1389" s="78"/>
      <c r="H1389" s="78"/>
      <c r="I1389" s="78"/>
      <c r="J1389" s="78"/>
      <c r="K1389" s="78"/>
      <c r="L1389" s="78"/>
      <c r="M1389" s="78"/>
      <c r="N1389" s="78"/>
      <c r="O1389" s="78"/>
      <c r="P1389" s="78"/>
      <c r="Q1389" s="78"/>
      <c r="R1389" s="78"/>
      <c r="S1389" s="78"/>
      <c r="T1389" s="78"/>
      <c r="U1389" s="78"/>
      <c r="V1389" s="78"/>
      <c r="W1389" s="78"/>
      <c r="X1389" s="78"/>
      <c r="Y1389" s="78"/>
      <c r="Z1389" s="78"/>
      <c r="AA1389" s="78"/>
      <c r="AB1389" s="78"/>
      <c r="AC1389" s="78"/>
      <c r="AD1389" s="78"/>
      <c r="AE1389" s="78"/>
      <c r="AF1389" s="78"/>
      <c r="AG1389" s="78"/>
      <c r="AH1389" s="78"/>
      <c r="AI1389" s="78"/>
      <c r="AJ1389" s="78"/>
      <c r="AK1389" s="78"/>
      <c r="AL1389" s="78"/>
      <c r="AM1389" s="78"/>
      <c r="AN1389" s="78"/>
      <c r="AO1389" s="78"/>
      <c r="AP1389" s="78"/>
      <c r="AQ1389" s="78"/>
      <c r="AR1389" s="78"/>
      <c r="AS1389" s="78"/>
      <c r="AT1389" s="78"/>
      <c r="AU1389" s="78"/>
      <c r="AV1389" s="78"/>
      <c r="AW1389" s="78"/>
      <c r="AX1389" s="78"/>
      <c r="AY1389" s="78"/>
      <c r="AZ1389" s="78"/>
      <c r="BA1389" s="78"/>
      <c r="BB1389" s="78"/>
      <c r="BC1389" s="78"/>
      <c r="BD1389" s="78"/>
      <c r="BE1389" s="78"/>
      <c r="BF1389" s="78"/>
      <c r="BG1389" s="78"/>
      <c r="BH1389" s="78"/>
      <c r="BI1389" s="78"/>
      <c r="BJ1389" s="78"/>
      <c r="BK1389" s="78"/>
      <c r="BL1389" s="78"/>
      <c r="BM1389" s="78"/>
      <c r="BN1389" s="78"/>
      <c r="BO1389" s="78"/>
      <c r="BP1389" s="78"/>
      <c r="BQ1389" s="78"/>
      <c r="BR1389" s="78"/>
      <c r="BS1389" s="78"/>
      <c r="BT1389" s="78"/>
      <c r="BU1389" s="78"/>
      <c r="BV1389" s="78"/>
      <c r="BW1389" s="78"/>
      <c r="BX1389" s="78"/>
      <c r="BY1389" s="78"/>
      <c r="BZ1389" s="78"/>
    </row>
    <row r="1390" spans="1:78" s="67" customFormat="1" ht="12.75">
      <c r="A1390" s="38">
        <v>3</v>
      </c>
      <c r="B1390" s="42" t="s">
        <v>438</v>
      </c>
      <c r="C1390" s="37">
        <v>2017</v>
      </c>
      <c r="D1390" s="51">
        <v>445.88</v>
      </c>
      <c r="E1390" s="78"/>
      <c r="F1390" s="78"/>
      <c r="G1390" s="78"/>
      <c r="H1390" s="78"/>
      <c r="I1390" s="78"/>
      <c r="J1390" s="78"/>
      <c r="K1390" s="78"/>
      <c r="L1390" s="78"/>
      <c r="M1390" s="78"/>
      <c r="N1390" s="78"/>
      <c r="O1390" s="78"/>
      <c r="P1390" s="78"/>
      <c r="Q1390" s="78"/>
      <c r="R1390" s="78"/>
      <c r="S1390" s="78"/>
      <c r="T1390" s="78"/>
      <c r="U1390" s="78"/>
      <c r="V1390" s="78"/>
      <c r="W1390" s="78"/>
      <c r="X1390" s="78"/>
      <c r="Y1390" s="78"/>
      <c r="Z1390" s="78"/>
      <c r="AA1390" s="78"/>
      <c r="AB1390" s="78"/>
      <c r="AC1390" s="78"/>
      <c r="AD1390" s="78"/>
      <c r="AE1390" s="78"/>
      <c r="AF1390" s="78"/>
      <c r="AG1390" s="78"/>
      <c r="AH1390" s="78"/>
      <c r="AI1390" s="78"/>
      <c r="AJ1390" s="78"/>
      <c r="AK1390" s="78"/>
      <c r="AL1390" s="78"/>
      <c r="AM1390" s="78"/>
      <c r="AN1390" s="78"/>
      <c r="AO1390" s="78"/>
      <c r="AP1390" s="78"/>
      <c r="AQ1390" s="78"/>
      <c r="AR1390" s="78"/>
      <c r="AS1390" s="78"/>
      <c r="AT1390" s="78"/>
      <c r="AU1390" s="78"/>
      <c r="AV1390" s="78"/>
      <c r="AW1390" s="78"/>
      <c r="AX1390" s="78"/>
      <c r="AY1390" s="78"/>
      <c r="AZ1390" s="78"/>
      <c r="BA1390" s="78"/>
      <c r="BB1390" s="78"/>
      <c r="BC1390" s="78"/>
      <c r="BD1390" s="78"/>
      <c r="BE1390" s="78"/>
      <c r="BF1390" s="78"/>
      <c r="BG1390" s="78"/>
      <c r="BH1390" s="78"/>
      <c r="BI1390" s="78"/>
      <c r="BJ1390" s="78"/>
      <c r="BK1390" s="78"/>
      <c r="BL1390" s="78"/>
      <c r="BM1390" s="78"/>
      <c r="BN1390" s="78"/>
      <c r="BO1390" s="78"/>
      <c r="BP1390" s="78"/>
      <c r="BQ1390" s="78"/>
      <c r="BR1390" s="78"/>
      <c r="BS1390" s="78"/>
      <c r="BT1390" s="78"/>
      <c r="BU1390" s="78"/>
      <c r="BV1390" s="78"/>
      <c r="BW1390" s="78"/>
      <c r="BX1390" s="78"/>
      <c r="BY1390" s="78"/>
      <c r="BZ1390" s="78"/>
    </row>
    <row r="1391" spans="1:78" s="67" customFormat="1" ht="13.5" thickBot="1">
      <c r="A1391" s="37">
        <v>4</v>
      </c>
      <c r="B1391" s="42" t="s">
        <v>438</v>
      </c>
      <c r="C1391" s="37">
        <v>2017</v>
      </c>
      <c r="D1391" s="51">
        <v>445.88</v>
      </c>
      <c r="E1391" s="78"/>
      <c r="F1391" s="78"/>
      <c r="G1391" s="78"/>
      <c r="H1391" s="78"/>
      <c r="I1391" s="78"/>
      <c r="J1391" s="78"/>
      <c r="K1391" s="78"/>
      <c r="L1391" s="78"/>
      <c r="M1391" s="78"/>
      <c r="N1391" s="78"/>
      <c r="O1391" s="78"/>
      <c r="P1391" s="78"/>
      <c r="Q1391" s="78"/>
      <c r="R1391" s="78"/>
      <c r="S1391" s="78"/>
      <c r="T1391" s="78"/>
      <c r="U1391" s="78"/>
      <c r="V1391" s="78"/>
      <c r="W1391" s="78"/>
      <c r="X1391" s="78"/>
      <c r="Y1391" s="78"/>
      <c r="Z1391" s="78"/>
      <c r="AA1391" s="78"/>
      <c r="AB1391" s="78"/>
      <c r="AC1391" s="78"/>
      <c r="AD1391" s="78"/>
      <c r="AE1391" s="78"/>
      <c r="AF1391" s="78"/>
      <c r="AG1391" s="78"/>
      <c r="AH1391" s="78"/>
      <c r="AI1391" s="78"/>
      <c r="AJ1391" s="78"/>
      <c r="AK1391" s="78"/>
      <c r="AL1391" s="78"/>
      <c r="AM1391" s="78"/>
      <c r="AN1391" s="78"/>
      <c r="AO1391" s="78"/>
      <c r="AP1391" s="78"/>
      <c r="AQ1391" s="78"/>
      <c r="AR1391" s="78"/>
      <c r="AS1391" s="78"/>
      <c r="AT1391" s="78"/>
      <c r="AU1391" s="78"/>
      <c r="AV1391" s="78"/>
      <c r="AW1391" s="78"/>
      <c r="AX1391" s="78"/>
      <c r="AY1391" s="78"/>
      <c r="AZ1391" s="78"/>
      <c r="BA1391" s="78"/>
      <c r="BB1391" s="78"/>
      <c r="BC1391" s="78"/>
      <c r="BD1391" s="78"/>
      <c r="BE1391" s="78"/>
      <c r="BF1391" s="78"/>
      <c r="BG1391" s="78"/>
      <c r="BH1391" s="78"/>
      <c r="BI1391" s="78"/>
      <c r="BJ1391" s="78"/>
      <c r="BK1391" s="78"/>
      <c r="BL1391" s="78"/>
      <c r="BM1391" s="78"/>
      <c r="BN1391" s="78"/>
      <c r="BO1391" s="78"/>
      <c r="BP1391" s="78"/>
      <c r="BQ1391" s="78"/>
      <c r="BR1391" s="78"/>
      <c r="BS1391" s="78"/>
      <c r="BT1391" s="78"/>
      <c r="BU1391" s="78"/>
      <c r="BV1391" s="78"/>
      <c r="BW1391" s="78"/>
      <c r="BX1391" s="78"/>
      <c r="BY1391" s="78"/>
      <c r="BZ1391" s="78"/>
    </row>
    <row r="1392" spans="1:78" s="67" customFormat="1" ht="15" customHeight="1" thickBot="1">
      <c r="A1392" s="441" t="s">
        <v>66</v>
      </c>
      <c r="B1392" s="442"/>
      <c r="C1392" s="108"/>
      <c r="D1392" s="93">
        <f>SUM(D1388:D1391)</f>
        <v>1783.5</v>
      </c>
      <c r="E1392" s="78"/>
      <c r="F1392" s="78"/>
      <c r="G1392" s="78"/>
      <c r="H1392" s="78"/>
      <c r="I1392" s="78"/>
      <c r="J1392" s="78"/>
      <c r="K1392" s="78"/>
      <c r="L1392" s="78"/>
      <c r="M1392" s="78"/>
      <c r="N1392" s="78"/>
      <c r="O1392" s="78"/>
      <c r="P1392" s="78"/>
      <c r="Q1392" s="78"/>
      <c r="R1392" s="78"/>
      <c r="S1392" s="78"/>
      <c r="T1392" s="78"/>
      <c r="U1392" s="78"/>
      <c r="V1392" s="78"/>
      <c r="W1392" s="78"/>
      <c r="X1392" s="78"/>
      <c r="Y1392" s="78"/>
      <c r="Z1392" s="78"/>
      <c r="AA1392" s="78"/>
      <c r="AB1392" s="78"/>
      <c r="AC1392" s="78"/>
      <c r="AD1392" s="78"/>
      <c r="AE1392" s="78"/>
      <c r="AF1392" s="78"/>
      <c r="AG1392" s="78"/>
      <c r="AH1392" s="78"/>
      <c r="AI1392" s="78"/>
      <c r="AJ1392" s="78"/>
      <c r="AK1392" s="78"/>
      <c r="AL1392" s="78"/>
      <c r="AM1392" s="78"/>
      <c r="AN1392" s="78"/>
      <c r="AO1392" s="78"/>
      <c r="AP1392" s="78"/>
      <c r="AQ1392" s="78"/>
      <c r="AR1392" s="78"/>
      <c r="AS1392" s="78"/>
      <c r="AT1392" s="78"/>
      <c r="AU1392" s="78"/>
      <c r="AV1392" s="78"/>
      <c r="AW1392" s="78"/>
      <c r="AX1392" s="78"/>
      <c r="AY1392" s="78"/>
      <c r="AZ1392" s="78"/>
      <c r="BA1392" s="78"/>
      <c r="BB1392" s="78"/>
      <c r="BC1392" s="78"/>
      <c r="BD1392" s="78"/>
      <c r="BE1392" s="78"/>
      <c r="BF1392" s="78"/>
      <c r="BG1392" s="78"/>
      <c r="BH1392" s="78"/>
      <c r="BI1392" s="78"/>
      <c r="BJ1392" s="78"/>
      <c r="BK1392" s="78"/>
      <c r="BL1392" s="78"/>
      <c r="BM1392" s="78"/>
      <c r="BN1392" s="78"/>
      <c r="BO1392" s="78"/>
      <c r="BP1392" s="78"/>
      <c r="BQ1392" s="78"/>
      <c r="BR1392" s="78"/>
      <c r="BS1392" s="78"/>
      <c r="BT1392" s="78"/>
      <c r="BU1392" s="78"/>
      <c r="BV1392" s="78"/>
      <c r="BW1392" s="78"/>
      <c r="BX1392" s="78"/>
      <c r="BY1392" s="78"/>
      <c r="BZ1392" s="78"/>
    </row>
    <row r="1393" spans="1:78" s="67" customFormat="1" ht="15" customHeight="1" thickBot="1">
      <c r="A1393" s="449" t="s">
        <v>272</v>
      </c>
      <c r="B1393" s="450"/>
      <c r="C1393" s="450"/>
      <c r="D1393" s="451"/>
      <c r="E1393" s="78"/>
      <c r="F1393" s="78"/>
      <c r="G1393" s="78"/>
      <c r="H1393" s="78"/>
      <c r="I1393" s="78"/>
      <c r="J1393" s="78"/>
      <c r="K1393" s="78"/>
      <c r="L1393" s="78"/>
      <c r="M1393" s="78"/>
      <c r="N1393" s="78"/>
      <c r="O1393" s="78"/>
      <c r="P1393" s="78"/>
      <c r="Q1393" s="78"/>
      <c r="R1393" s="78"/>
      <c r="S1393" s="78"/>
      <c r="T1393" s="78"/>
      <c r="U1393" s="78"/>
      <c r="V1393" s="78"/>
      <c r="W1393" s="78"/>
      <c r="X1393" s="78"/>
      <c r="Y1393" s="78"/>
      <c r="Z1393" s="78"/>
      <c r="AA1393" s="78"/>
      <c r="AB1393" s="78"/>
      <c r="AC1393" s="78"/>
      <c r="AD1393" s="78"/>
      <c r="AE1393" s="78"/>
      <c r="AF1393" s="78"/>
      <c r="AG1393" s="78"/>
      <c r="AH1393" s="78"/>
      <c r="AI1393" s="78"/>
      <c r="AJ1393" s="78"/>
      <c r="AK1393" s="78"/>
      <c r="AL1393" s="78"/>
      <c r="AM1393" s="78"/>
      <c r="AN1393" s="78"/>
      <c r="AO1393" s="78"/>
      <c r="AP1393" s="78"/>
      <c r="AQ1393" s="78"/>
      <c r="AR1393" s="78"/>
      <c r="AS1393" s="78"/>
      <c r="AT1393" s="78"/>
      <c r="AU1393" s="78"/>
      <c r="AV1393" s="78"/>
      <c r="AW1393" s="78"/>
      <c r="AX1393" s="78"/>
      <c r="AY1393" s="78"/>
      <c r="AZ1393" s="78"/>
      <c r="BA1393" s="78"/>
      <c r="BB1393" s="78"/>
      <c r="BC1393" s="78"/>
      <c r="BD1393" s="78"/>
      <c r="BE1393" s="78"/>
      <c r="BF1393" s="78"/>
      <c r="BG1393" s="78"/>
      <c r="BH1393" s="78"/>
      <c r="BI1393" s="78"/>
      <c r="BJ1393" s="78"/>
      <c r="BK1393" s="78"/>
      <c r="BL1393" s="78"/>
      <c r="BM1393" s="78"/>
      <c r="BN1393" s="78"/>
      <c r="BO1393" s="78"/>
      <c r="BP1393" s="78"/>
      <c r="BQ1393" s="78"/>
      <c r="BR1393" s="78"/>
      <c r="BS1393" s="78"/>
      <c r="BT1393" s="78"/>
      <c r="BU1393" s="78"/>
      <c r="BV1393" s="78"/>
      <c r="BW1393" s="78"/>
      <c r="BX1393" s="78"/>
      <c r="BY1393" s="78"/>
      <c r="BZ1393" s="78"/>
    </row>
    <row r="1394" spans="1:78" s="67" customFormat="1" ht="15" customHeight="1" thickBot="1">
      <c r="A1394" s="210">
        <v>1</v>
      </c>
      <c r="B1394" s="42" t="s">
        <v>598</v>
      </c>
      <c r="C1394" s="37">
        <v>2018</v>
      </c>
      <c r="D1394" s="51">
        <v>35000</v>
      </c>
      <c r="E1394" s="78"/>
      <c r="F1394" s="78"/>
      <c r="G1394" s="78"/>
      <c r="H1394" s="78"/>
      <c r="I1394" s="78"/>
      <c r="J1394" s="78"/>
      <c r="K1394" s="78"/>
      <c r="L1394" s="78"/>
      <c r="M1394" s="78"/>
      <c r="N1394" s="78"/>
      <c r="O1394" s="78"/>
      <c r="P1394" s="78"/>
      <c r="Q1394" s="78"/>
      <c r="R1394" s="78"/>
      <c r="S1394" s="78"/>
      <c r="T1394" s="78"/>
      <c r="U1394" s="78"/>
      <c r="V1394" s="78"/>
      <c r="W1394" s="78"/>
      <c r="X1394" s="78"/>
      <c r="Y1394" s="78"/>
      <c r="Z1394" s="78"/>
      <c r="AA1394" s="78"/>
      <c r="AB1394" s="78"/>
      <c r="AC1394" s="78"/>
      <c r="AD1394" s="78"/>
      <c r="AE1394" s="78"/>
      <c r="AF1394" s="78"/>
      <c r="AG1394" s="78"/>
      <c r="AH1394" s="78"/>
      <c r="AI1394" s="78"/>
      <c r="AJ1394" s="78"/>
      <c r="AK1394" s="78"/>
      <c r="AL1394" s="78"/>
      <c r="AM1394" s="78"/>
      <c r="AN1394" s="78"/>
      <c r="AO1394" s="78"/>
      <c r="AP1394" s="78"/>
      <c r="AQ1394" s="78"/>
      <c r="AR1394" s="78"/>
      <c r="AS1394" s="78"/>
      <c r="AT1394" s="78"/>
      <c r="AU1394" s="78"/>
      <c r="AV1394" s="78"/>
      <c r="AW1394" s="78"/>
      <c r="AX1394" s="78"/>
      <c r="AY1394" s="78"/>
      <c r="AZ1394" s="78"/>
      <c r="BA1394" s="78"/>
      <c r="BB1394" s="78"/>
      <c r="BC1394" s="78"/>
      <c r="BD1394" s="78"/>
      <c r="BE1394" s="78"/>
      <c r="BF1394" s="78"/>
      <c r="BG1394" s="78"/>
      <c r="BH1394" s="78"/>
      <c r="BI1394" s="78"/>
      <c r="BJ1394" s="78"/>
      <c r="BK1394" s="78"/>
      <c r="BL1394" s="78"/>
      <c r="BM1394" s="78"/>
      <c r="BN1394" s="78"/>
      <c r="BO1394" s="78"/>
      <c r="BP1394" s="78"/>
      <c r="BQ1394" s="78"/>
      <c r="BR1394" s="78"/>
      <c r="BS1394" s="78"/>
      <c r="BT1394" s="78"/>
      <c r="BU1394" s="78"/>
      <c r="BV1394" s="78"/>
      <c r="BW1394" s="78"/>
      <c r="BX1394" s="78"/>
      <c r="BY1394" s="78"/>
      <c r="BZ1394" s="78"/>
    </row>
    <row r="1395" spans="1:78" s="67" customFormat="1" ht="15" customHeight="1" thickBot="1">
      <c r="A1395" s="441" t="s">
        <v>66</v>
      </c>
      <c r="B1395" s="442"/>
      <c r="C1395" s="108"/>
      <c r="D1395" s="93">
        <f>SUM(D1394)</f>
        <v>35000</v>
      </c>
      <c r="E1395" s="78"/>
      <c r="F1395" s="78"/>
      <c r="G1395" s="78"/>
      <c r="H1395" s="78"/>
      <c r="I1395" s="78"/>
      <c r="J1395" s="78"/>
      <c r="K1395" s="78"/>
      <c r="L1395" s="78"/>
      <c r="M1395" s="78"/>
      <c r="N1395" s="78"/>
      <c r="O1395" s="78"/>
      <c r="P1395" s="78"/>
      <c r="Q1395" s="78"/>
      <c r="R1395" s="78"/>
      <c r="S1395" s="78"/>
      <c r="T1395" s="78"/>
      <c r="U1395" s="78"/>
      <c r="V1395" s="78"/>
      <c r="W1395" s="78"/>
      <c r="X1395" s="78"/>
      <c r="Y1395" s="78"/>
      <c r="Z1395" s="78"/>
      <c r="AA1395" s="78"/>
      <c r="AB1395" s="78"/>
      <c r="AC1395" s="78"/>
      <c r="AD1395" s="78"/>
      <c r="AE1395" s="78"/>
      <c r="AF1395" s="78"/>
      <c r="AG1395" s="78"/>
      <c r="AH1395" s="78"/>
      <c r="AI1395" s="78"/>
      <c r="AJ1395" s="78"/>
      <c r="AK1395" s="78"/>
      <c r="AL1395" s="78"/>
      <c r="AM1395" s="78"/>
      <c r="AN1395" s="78"/>
      <c r="AO1395" s="78"/>
      <c r="AP1395" s="78"/>
      <c r="AQ1395" s="78"/>
      <c r="AR1395" s="78"/>
      <c r="AS1395" s="78"/>
      <c r="AT1395" s="78"/>
      <c r="AU1395" s="78"/>
      <c r="AV1395" s="78"/>
      <c r="AW1395" s="78"/>
      <c r="AX1395" s="78"/>
      <c r="AY1395" s="78"/>
      <c r="AZ1395" s="78"/>
      <c r="BA1395" s="78"/>
      <c r="BB1395" s="78"/>
      <c r="BC1395" s="78"/>
      <c r="BD1395" s="78"/>
      <c r="BE1395" s="78"/>
      <c r="BF1395" s="78"/>
      <c r="BG1395" s="78"/>
      <c r="BH1395" s="78"/>
      <c r="BI1395" s="78"/>
      <c r="BJ1395" s="78"/>
      <c r="BK1395" s="78"/>
      <c r="BL1395" s="78"/>
      <c r="BM1395" s="78"/>
      <c r="BN1395" s="78"/>
      <c r="BO1395" s="78"/>
      <c r="BP1395" s="78"/>
      <c r="BQ1395" s="78"/>
      <c r="BR1395" s="78"/>
      <c r="BS1395" s="78"/>
      <c r="BT1395" s="78"/>
      <c r="BU1395" s="78"/>
      <c r="BV1395" s="78"/>
      <c r="BW1395" s="78"/>
      <c r="BX1395" s="78"/>
      <c r="BY1395" s="78"/>
      <c r="BZ1395" s="78"/>
    </row>
    <row r="1396" spans="1:78" s="67" customFormat="1" ht="15" customHeight="1">
      <c r="A1396" s="210"/>
      <c r="B1396" s="127"/>
      <c r="C1396" s="210"/>
      <c r="D1396" s="12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8"/>
      <c r="O1396" s="78"/>
      <c r="P1396" s="78"/>
      <c r="Q1396" s="78"/>
      <c r="R1396" s="78"/>
      <c r="S1396" s="78"/>
      <c r="T1396" s="78"/>
      <c r="U1396" s="78"/>
      <c r="V1396" s="78"/>
      <c r="W1396" s="78"/>
      <c r="X1396" s="78"/>
      <c r="Y1396" s="78"/>
      <c r="Z1396" s="78"/>
      <c r="AA1396" s="78"/>
      <c r="AB1396" s="78"/>
      <c r="AC1396" s="78"/>
      <c r="AD1396" s="78"/>
      <c r="AE1396" s="78"/>
      <c r="AF1396" s="78"/>
      <c r="AG1396" s="78"/>
      <c r="AH1396" s="78"/>
      <c r="AI1396" s="78"/>
      <c r="AJ1396" s="78"/>
      <c r="AK1396" s="78"/>
      <c r="AL1396" s="78"/>
      <c r="AM1396" s="78"/>
      <c r="AN1396" s="78"/>
      <c r="AO1396" s="78"/>
      <c r="AP1396" s="78"/>
      <c r="AQ1396" s="78"/>
      <c r="AR1396" s="78"/>
      <c r="AS1396" s="78"/>
      <c r="AT1396" s="78"/>
      <c r="AU1396" s="78"/>
      <c r="AV1396" s="78"/>
      <c r="AW1396" s="78"/>
      <c r="AX1396" s="78"/>
      <c r="AY1396" s="78"/>
      <c r="AZ1396" s="78"/>
      <c r="BA1396" s="78"/>
      <c r="BB1396" s="78"/>
      <c r="BC1396" s="78"/>
      <c r="BD1396" s="78"/>
      <c r="BE1396" s="78"/>
      <c r="BF1396" s="78"/>
      <c r="BG1396" s="78"/>
      <c r="BH1396" s="78"/>
      <c r="BI1396" s="78"/>
      <c r="BJ1396" s="78"/>
      <c r="BK1396" s="78"/>
      <c r="BL1396" s="78"/>
      <c r="BM1396" s="78"/>
      <c r="BN1396" s="78"/>
      <c r="BO1396" s="78"/>
      <c r="BP1396" s="78"/>
      <c r="BQ1396" s="78"/>
      <c r="BR1396" s="78"/>
      <c r="BS1396" s="78"/>
      <c r="BT1396" s="78"/>
      <c r="BU1396" s="78"/>
      <c r="BV1396" s="78"/>
      <c r="BW1396" s="78"/>
      <c r="BX1396" s="78"/>
      <c r="BY1396" s="78"/>
      <c r="BZ1396" s="78"/>
    </row>
    <row r="1397" spans="3:78" s="67" customFormat="1" ht="12.75">
      <c r="C1397" s="129"/>
      <c r="E1397" s="78"/>
      <c r="F1397" s="78"/>
      <c r="G1397" s="78"/>
      <c r="H1397" s="78"/>
      <c r="I1397" s="78"/>
      <c r="J1397" s="78"/>
      <c r="K1397" s="78"/>
      <c r="L1397" s="78"/>
      <c r="M1397" s="78"/>
      <c r="N1397" s="78"/>
      <c r="O1397" s="78"/>
      <c r="P1397" s="78"/>
      <c r="Q1397" s="78"/>
      <c r="R1397" s="78"/>
      <c r="S1397" s="78"/>
      <c r="T1397" s="78"/>
      <c r="U1397" s="78"/>
      <c r="V1397" s="78"/>
      <c r="W1397" s="78"/>
      <c r="X1397" s="78"/>
      <c r="Y1397" s="78"/>
      <c r="Z1397" s="78"/>
      <c r="AA1397" s="78"/>
      <c r="AB1397" s="78"/>
      <c r="AC1397" s="78"/>
      <c r="AD1397" s="78"/>
      <c r="AE1397" s="78"/>
      <c r="AF1397" s="78"/>
      <c r="AG1397" s="78"/>
      <c r="AH1397" s="78"/>
      <c r="AI1397" s="78"/>
      <c r="AJ1397" s="78"/>
      <c r="AK1397" s="78"/>
      <c r="AL1397" s="78"/>
      <c r="AM1397" s="78"/>
      <c r="AN1397" s="78"/>
      <c r="AO1397" s="78"/>
      <c r="AP1397" s="78"/>
      <c r="AQ1397" s="78"/>
      <c r="AR1397" s="78"/>
      <c r="AS1397" s="78"/>
      <c r="AT1397" s="78"/>
      <c r="AU1397" s="78"/>
      <c r="AV1397" s="78"/>
      <c r="AW1397" s="78"/>
      <c r="AX1397" s="78"/>
      <c r="AY1397" s="78"/>
      <c r="AZ1397" s="78"/>
      <c r="BA1397" s="78"/>
      <c r="BB1397" s="78"/>
      <c r="BC1397" s="78"/>
      <c r="BD1397" s="78"/>
      <c r="BE1397" s="78"/>
      <c r="BF1397" s="78"/>
      <c r="BG1397" s="78"/>
      <c r="BH1397" s="78"/>
      <c r="BI1397" s="78"/>
      <c r="BJ1397" s="78"/>
      <c r="BK1397" s="78"/>
      <c r="BL1397" s="78"/>
      <c r="BM1397" s="78"/>
      <c r="BN1397" s="78"/>
      <c r="BO1397" s="78"/>
      <c r="BP1397" s="78"/>
      <c r="BQ1397" s="78"/>
      <c r="BR1397" s="78"/>
      <c r="BS1397" s="78"/>
      <c r="BT1397" s="78"/>
      <c r="BU1397" s="78"/>
      <c r="BV1397" s="78"/>
      <c r="BW1397" s="78"/>
      <c r="BX1397" s="78"/>
      <c r="BY1397" s="78"/>
      <c r="BZ1397" s="78"/>
    </row>
    <row r="1398" spans="3:78" s="67" customFormat="1" ht="12.75">
      <c r="C1398" s="297" t="s">
        <v>943</v>
      </c>
      <c r="D1398" s="370">
        <f>SUM(D288,D594,D606,D631,D667,D687,D707,D718,D736,D748,D800,D820,D895,D1012,D1020,D1024,)</f>
        <v>3302619.010000002</v>
      </c>
      <c r="E1398" s="78"/>
      <c r="F1398" s="78"/>
      <c r="G1398" s="78"/>
      <c r="H1398" s="78"/>
      <c r="I1398" s="78"/>
      <c r="J1398" s="78"/>
      <c r="K1398" s="78"/>
      <c r="L1398" s="78"/>
      <c r="M1398" s="78"/>
      <c r="N1398" s="78"/>
      <c r="O1398" s="78"/>
      <c r="P1398" s="78"/>
      <c r="Q1398" s="78"/>
      <c r="R1398" s="78"/>
      <c r="S1398" s="78"/>
      <c r="T1398" s="78"/>
      <c r="U1398" s="78"/>
      <c r="V1398" s="78"/>
      <c r="W1398" s="78"/>
      <c r="X1398" s="78"/>
      <c r="Y1398" s="78"/>
      <c r="Z1398" s="78"/>
      <c r="AA1398" s="78"/>
      <c r="AB1398" s="78"/>
      <c r="AC1398" s="78"/>
      <c r="AD1398" s="78"/>
      <c r="AE1398" s="78"/>
      <c r="AF1398" s="78"/>
      <c r="AG1398" s="78"/>
      <c r="AH1398" s="78"/>
      <c r="AI1398" s="78"/>
      <c r="AJ1398" s="78"/>
      <c r="AK1398" s="78"/>
      <c r="AL1398" s="78"/>
      <c r="AM1398" s="78"/>
      <c r="AN1398" s="78"/>
      <c r="AO1398" s="78"/>
      <c r="AP1398" s="78"/>
      <c r="AQ1398" s="78"/>
      <c r="AR1398" s="78"/>
      <c r="AS1398" s="78"/>
      <c r="AT1398" s="78"/>
      <c r="AU1398" s="78"/>
      <c r="AV1398" s="78"/>
      <c r="AW1398" s="78"/>
      <c r="AX1398" s="78"/>
      <c r="AY1398" s="78"/>
      <c r="AZ1398" s="78"/>
      <c r="BA1398" s="78"/>
      <c r="BB1398" s="78"/>
      <c r="BC1398" s="78"/>
      <c r="BD1398" s="78"/>
      <c r="BE1398" s="78"/>
      <c r="BF1398" s="78"/>
      <c r="BG1398" s="78"/>
      <c r="BH1398" s="78"/>
      <c r="BI1398" s="78"/>
      <c r="BJ1398" s="78"/>
      <c r="BK1398" s="78"/>
      <c r="BL1398" s="78"/>
      <c r="BM1398" s="78"/>
      <c r="BN1398" s="78"/>
      <c r="BO1398" s="78"/>
      <c r="BP1398" s="78"/>
      <c r="BQ1398" s="78"/>
      <c r="BR1398" s="78"/>
      <c r="BS1398" s="78"/>
      <c r="BT1398" s="78"/>
      <c r="BU1398" s="78"/>
      <c r="BV1398" s="78"/>
      <c r="BW1398" s="78"/>
      <c r="BX1398" s="78"/>
      <c r="BY1398" s="78"/>
      <c r="BZ1398" s="78"/>
    </row>
    <row r="1399" spans="3:78" s="67" customFormat="1" ht="12.75">
      <c r="C1399" s="297" t="s">
        <v>944</v>
      </c>
      <c r="D1399" s="370">
        <f>SUM(D1077,D1099,D1112,D1117,D1222,D1236,D1248,D1251,D1320,D1340,D1347,D1359,D1362,D1368,)</f>
        <v>575622.64</v>
      </c>
      <c r="E1399" s="78"/>
      <c r="F1399" s="78"/>
      <c r="G1399" s="78"/>
      <c r="H1399" s="78"/>
      <c r="I1399" s="78"/>
      <c r="J1399" s="78"/>
      <c r="K1399" s="78"/>
      <c r="L1399" s="78"/>
      <c r="M1399" s="78"/>
      <c r="N1399" s="78"/>
      <c r="O1399" s="78"/>
      <c r="P1399" s="78"/>
      <c r="Q1399" s="78"/>
      <c r="R1399" s="78"/>
      <c r="S1399" s="78"/>
      <c r="T1399" s="78"/>
      <c r="U1399" s="78"/>
      <c r="V1399" s="78"/>
      <c r="W1399" s="78"/>
      <c r="X1399" s="78"/>
      <c r="Y1399" s="78"/>
      <c r="Z1399" s="78"/>
      <c r="AA1399" s="78"/>
      <c r="AB1399" s="78"/>
      <c r="AC1399" s="78"/>
      <c r="AD1399" s="78"/>
      <c r="AE1399" s="78"/>
      <c r="AF1399" s="78"/>
      <c r="AG1399" s="78"/>
      <c r="AH1399" s="78"/>
      <c r="AI1399" s="78"/>
      <c r="AJ1399" s="78"/>
      <c r="AK1399" s="78"/>
      <c r="AL1399" s="78"/>
      <c r="AM1399" s="78"/>
      <c r="AN1399" s="78"/>
      <c r="AO1399" s="78"/>
      <c r="AP1399" s="78"/>
      <c r="AQ1399" s="78"/>
      <c r="AR1399" s="78"/>
      <c r="AS1399" s="78"/>
      <c r="AT1399" s="78"/>
      <c r="AU1399" s="78"/>
      <c r="AV1399" s="78"/>
      <c r="AW1399" s="78"/>
      <c r="AX1399" s="78"/>
      <c r="AY1399" s="78"/>
      <c r="AZ1399" s="78"/>
      <c r="BA1399" s="78"/>
      <c r="BB1399" s="78"/>
      <c r="BC1399" s="78"/>
      <c r="BD1399" s="78"/>
      <c r="BE1399" s="78"/>
      <c r="BF1399" s="78"/>
      <c r="BG1399" s="78"/>
      <c r="BH1399" s="78"/>
      <c r="BI1399" s="78"/>
      <c r="BJ1399" s="78"/>
      <c r="BK1399" s="78"/>
      <c r="BL1399" s="78"/>
      <c r="BM1399" s="78"/>
      <c r="BN1399" s="78"/>
      <c r="BO1399" s="78"/>
      <c r="BP1399" s="78"/>
      <c r="BQ1399" s="78"/>
      <c r="BR1399" s="78"/>
      <c r="BS1399" s="78"/>
      <c r="BT1399" s="78"/>
      <c r="BU1399" s="78"/>
      <c r="BV1399" s="78"/>
      <c r="BW1399" s="78"/>
      <c r="BX1399" s="78"/>
      <c r="BY1399" s="78"/>
      <c r="BZ1399" s="78"/>
    </row>
    <row r="1400" spans="3:78" s="67" customFormat="1" ht="12.75">
      <c r="C1400" s="297" t="s">
        <v>945</v>
      </c>
      <c r="D1400" s="370">
        <f>SUM(D1374,D1377,D1380,D1383,D1386,D1392,D1395,)</f>
        <v>112314.88</v>
      </c>
      <c r="E1400" s="78"/>
      <c r="F1400" s="78"/>
      <c r="G1400" s="78"/>
      <c r="H1400" s="78"/>
      <c r="I1400" s="78"/>
      <c r="J1400" s="78"/>
      <c r="K1400" s="78"/>
      <c r="L1400" s="78"/>
      <c r="M1400" s="78"/>
      <c r="N1400" s="78"/>
      <c r="O1400" s="78"/>
      <c r="P1400" s="78"/>
      <c r="Q1400" s="78"/>
      <c r="R1400" s="78"/>
      <c r="S1400" s="78"/>
      <c r="T1400" s="78"/>
      <c r="U1400" s="78"/>
      <c r="V1400" s="78"/>
      <c r="W1400" s="78"/>
      <c r="X1400" s="78"/>
      <c r="Y1400" s="78"/>
      <c r="Z1400" s="78"/>
      <c r="AA1400" s="78"/>
      <c r="AB1400" s="78"/>
      <c r="AC1400" s="78"/>
      <c r="AD1400" s="78"/>
      <c r="AE1400" s="78"/>
      <c r="AF1400" s="78"/>
      <c r="AG1400" s="78"/>
      <c r="AH1400" s="78"/>
      <c r="AI1400" s="78"/>
      <c r="AJ1400" s="78"/>
      <c r="AK1400" s="78"/>
      <c r="AL1400" s="78"/>
      <c r="AM1400" s="78"/>
      <c r="AN1400" s="78"/>
      <c r="AO1400" s="78"/>
      <c r="AP1400" s="78"/>
      <c r="AQ1400" s="78"/>
      <c r="AR1400" s="78"/>
      <c r="AS1400" s="78"/>
      <c r="AT1400" s="78"/>
      <c r="AU1400" s="78"/>
      <c r="AV1400" s="78"/>
      <c r="AW1400" s="78"/>
      <c r="AX1400" s="78"/>
      <c r="AY1400" s="78"/>
      <c r="AZ1400" s="78"/>
      <c r="BA1400" s="78"/>
      <c r="BB1400" s="78"/>
      <c r="BC1400" s="78"/>
      <c r="BD1400" s="78"/>
      <c r="BE1400" s="78"/>
      <c r="BF1400" s="78"/>
      <c r="BG1400" s="78"/>
      <c r="BH1400" s="78"/>
      <c r="BI1400" s="78"/>
      <c r="BJ1400" s="78"/>
      <c r="BK1400" s="78"/>
      <c r="BL1400" s="78"/>
      <c r="BM1400" s="78"/>
      <c r="BN1400" s="78"/>
      <c r="BO1400" s="78"/>
      <c r="BP1400" s="78"/>
      <c r="BQ1400" s="78"/>
      <c r="BR1400" s="78"/>
      <c r="BS1400" s="78"/>
      <c r="BT1400" s="78"/>
      <c r="BU1400" s="78"/>
      <c r="BV1400" s="78"/>
      <c r="BW1400" s="78"/>
      <c r="BX1400" s="78"/>
      <c r="BY1400" s="78"/>
      <c r="BZ1400" s="78"/>
    </row>
    <row r="1401" spans="3:78" s="67" customFormat="1" ht="12.75">
      <c r="C1401" s="129"/>
      <c r="E1401" s="78"/>
      <c r="F1401" s="78"/>
      <c r="G1401" s="78"/>
      <c r="H1401" s="78"/>
      <c r="I1401" s="78"/>
      <c r="J1401" s="78"/>
      <c r="K1401" s="78"/>
      <c r="L1401" s="78"/>
      <c r="M1401" s="78"/>
      <c r="N1401" s="78"/>
      <c r="O1401" s="78"/>
      <c r="P1401" s="78"/>
      <c r="Q1401" s="78"/>
      <c r="R1401" s="78"/>
      <c r="S1401" s="78"/>
      <c r="T1401" s="78"/>
      <c r="U1401" s="78"/>
      <c r="V1401" s="78"/>
      <c r="W1401" s="78"/>
      <c r="X1401" s="78"/>
      <c r="Y1401" s="78"/>
      <c r="Z1401" s="78"/>
      <c r="AA1401" s="78"/>
      <c r="AB1401" s="78"/>
      <c r="AC1401" s="78"/>
      <c r="AD1401" s="78"/>
      <c r="AE1401" s="78"/>
      <c r="AF1401" s="78"/>
      <c r="AG1401" s="78"/>
      <c r="AH1401" s="78"/>
      <c r="AI1401" s="78"/>
      <c r="AJ1401" s="78"/>
      <c r="AK1401" s="78"/>
      <c r="AL1401" s="78"/>
      <c r="AM1401" s="78"/>
      <c r="AN1401" s="78"/>
      <c r="AO1401" s="78"/>
      <c r="AP1401" s="78"/>
      <c r="AQ1401" s="78"/>
      <c r="AR1401" s="78"/>
      <c r="AS1401" s="78"/>
      <c r="AT1401" s="78"/>
      <c r="AU1401" s="78"/>
      <c r="AV1401" s="78"/>
      <c r="AW1401" s="78"/>
      <c r="AX1401" s="78"/>
      <c r="AY1401" s="78"/>
      <c r="AZ1401" s="78"/>
      <c r="BA1401" s="78"/>
      <c r="BB1401" s="78"/>
      <c r="BC1401" s="78"/>
      <c r="BD1401" s="78"/>
      <c r="BE1401" s="78"/>
      <c r="BF1401" s="78"/>
      <c r="BG1401" s="78"/>
      <c r="BH1401" s="78"/>
      <c r="BI1401" s="78"/>
      <c r="BJ1401" s="78"/>
      <c r="BK1401" s="78"/>
      <c r="BL1401" s="78"/>
      <c r="BM1401" s="78"/>
      <c r="BN1401" s="78"/>
      <c r="BO1401" s="78"/>
      <c r="BP1401" s="78"/>
      <c r="BQ1401" s="78"/>
      <c r="BR1401" s="78"/>
      <c r="BS1401" s="78"/>
      <c r="BT1401" s="78"/>
      <c r="BU1401" s="78"/>
      <c r="BV1401" s="78"/>
      <c r="BW1401" s="78"/>
      <c r="BX1401" s="78"/>
      <c r="BY1401" s="78"/>
      <c r="BZ1401" s="78"/>
    </row>
    <row r="1402" spans="3:78" s="67" customFormat="1" ht="12.75">
      <c r="C1402" s="129"/>
      <c r="E1402" s="78"/>
      <c r="F1402" s="78"/>
      <c r="G1402" s="78"/>
      <c r="H1402" s="78"/>
      <c r="I1402" s="78"/>
      <c r="J1402" s="78"/>
      <c r="K1402" s="78"/>
      <c r="L1402" s="78"/>
      <c r="M1402" s="78"/>
      <c r="N1402" s="78"/>
      <c r="O1402" s="78"/>
      <c r="P1402" s="78"/>
      <c r="Q1402" s="78"/>
      <c r="R1402" s="78"/>
      <c r="S1402" s="78"/>
      <c r="T1402" s="78"/>
      <c r="U1402" s="78"/>
      <c r="V1402" s="78"/>
      <c r="W1402" s="78"/>
      <c r="X1402" s="78"/>
      <c r="Y1402" s="78"/>
      <c r="Z1402" s="78"/>
      <c r="AA1402" s="78"/>
      <c r="AB1402" s="78"/>
      <c r="AC1402" s="78"/>
      <c r="AD1402" s="78"/>
      <c r="AE1402" s="78"/>
      <c r="AF1402" s="78"/>
      <c r="AG1402" s="78"/>
      <c r="AH1402" s="78"/>
      <c r="AI1402" s="78"/>
      <c r="AJ1402" s="78"/>
      <c r="AK1402" s="78"/>
      <c r="AL1402" s="78"/>
      <c r="AM1402" s="78"/>
      <c r="AN1402" s="78"/>
      <c r="AO1402" s="78"/>
      <c r="AP1402" s="78"/>
      <c r="AQ1402" s="78"/>
      <c r="AR1402" s="78"/>
      <c r="AS1402" s="78"/>
      <c r="AT1402" s="78"/>
      <c r="AU1402" s="78"/>
      <c r="AV1402" s="78"/>
      <c r="AW1402" s="78"/>
      <c r="AX1402" s="78"/>
      <c r="AY1402" s="78"/>
      <c r="AZ1402" s="78"/>
      <c r="BA1402" s="78"/>
      <c r="BB1402" s="78"/>
      <c r="BC1402" s="78"/>
      <c r="BD1402" s="78"/>
      <c r="BE1402" s="78"/>
      <c r="BF1402" s="78"/>
      <c r="BG1402" s="78"/>
      <c r="BH1402" s="78"/>
      <c r="BI1402" s="78"/>
      <c r="BJ1402" s="78"/>
      <c r="BK1402" s="78"/>
      <c r="BL1402" s="78"/>
      <c r="BM1402" s="78"/>
      <c r="BN1402" s="78"/>
      <c r="BO1402" s="78"/>
      <c r="BP1402" s="78"/>
      <c r="BQ1402" s="78"/>
      <c r="BR1402" s="78"/>
      <c r="BS1402" s="78"/>
      <c r="BT1402" s="78"/>
      <c r="BU1402" s="78"/>
      <c r="BV1402" s="78"/>
      <c r="BW1402" s="78"/>
      <c r="BX1402" s="78"/>
      <c r="BY1402" s="78"/>
      <c r="BZ1402" s="78"/>
    </row>
  </sheetData>
  <sheetProtection/>
  <mergeCells count="80">
    <mergeCell ref="A2:D2"/>
    <mergeCell ref="A1025:D1025"/>
    <mergeCell ref="A595:D595"/>
    <mergeCell ref="A1078:D1078"/>
    <mergeCell ref="A668:D668"/>
    <mergeCell ref="A800:B800"/>
    <mergeCell ref="A820:B820"/>
    <mergeCell ref="A4:D4"/>
    <mergeCell ref="A1027:D1027"/>
    <mergeCell ref="A1021:D1021"/>
    <mergeCell ref="A1370:D1370"/>
    <mergeCell ref="A1252:D1252"/>
    <mergeCell ref="A289:D289"/>
    <mergeCell ref="A607:D607"/>
    <mergeCell ref="A896:D896"/>
    <mergeCell ref="A736:B736"/>
    <mergeCell ref="A748:B748"/>
    <mergeCell ref="A737:D737"/>
    <mergeCell ref="A708:D708"/>
    <mergeCell ref="A719:D719"/>
    <mergeCell ref="A1393:D1393"/>
    <mergeCell ref="A1360:D1360"/>
    <mergeCell ref="A1369:D1369"/>
    <mergeCell ref="A1223:D1223"/>
    <mergeCell ref="A1118:D1118"/>
    <mergeCell ref="A1381:D1381"/>
    <mergeCell ref="A1387:D1387"/>
    <mergeCell ref="A1341:D1341"/>
    <mergeCell ref="A1348:D1348"/>
    <mergeCell ref="A1380:B1380"/>
    <mergeCell ref="A1251:B1251"/>
    <mergeCell ref="A895:B895"/>
    <mergeCell ref="A688:D688"/>
    <mergeCell ref="A749:D749"/>
    <mergeCell ref="A821:D821"/>
    <mergeCell ref="A707:B707"/>
    <mergeCell ref="A718:B718"/>
    <mergeCell ref="A801:D801"/>
    <mergeCell ref="A1113:D1113"/>
    <mergeCell ref="A1099:B1099"/>
    <mergeCell ref="A1112:B1112"/>
    <mergeCell ref="A1117:B1117"/>
    <mergeCell ref="A1222:B1222"/>
    <mergeCell ref="A1236:B1236"/>
    <mergeCell ref="A1248:B1248"/>
    <mergeCell ref="A1384:D1384"/>
    <mergeCell ref="A1375:D1375"/>
    <mergeCell ref="A1372:D1372"/>
    <mergeCell ref="A1249:D1249"/>
    <mergeCell ref="A1237:D1237"/>
    <mergeCell ref="A1100:D1100"/>
    <mergeCell ref="A1321:D1321"/>
    <mergeCell ref="A288:B288"/>
    <mergeCell ref="A594:B594"/>
    <mergeCell ref="A606:B606"/>
    <mergeCell ref="A631:B631"/>
    <mergeCell ref="A667:B667"/>
    <mergeCell ref="A687:B687"/>
    <mergeCell ref="A632:D632"/>
    <mergeCell ref="C290:C593"/>
    <mergeCell ref="A1363:D1363"/>
    <mergeCell ref="A1383:B1383"/>
    <mergeCell ref="A1012:B1012"/>
    <mergeCell ref="A1020:B1020"/>
    <mergeCell ref="A1077:B1077"/>
    <mergeCell ref="A1013:D1013"/>
    <mergeCell ref="A1374:B1374"/>
    <mergeCell ref="A1377:B1377"/>
    <mergeCell ref="A1378:D1378"/>
    <mergeCell ref="A1347:B1347"/>
    <mergeCell ref="C1005:C1011"/>
    <mergeCell ref="A1386:B1386"/>
    <mergeCell ref="A1392:B1392"/>
    <mergeCell ref="A1395:B1395"/>
    <mergeCell ref="A1024:B1024"/>
    <mergeCell ref="A1340:B1340"/>
    <mergeCell ref="A1359:B1359"/>
    <mergeCell ref="A1362:B1362"/>
    <mergeCell ref="A1368:B1368"/>
    <mergeCell ref="A1320:B132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9"/>
  <sheetViews>
    <sheetView view="pageBreakPreview" zoomScaleSheetLayoutView="100" zoomScalePageLayoutView="0" workbookViewId="0" topLeftCell="A13">
      <selection activeCell="C20" sqref="C20"/>
    </sheetView>
  </sheetViews>
  <sheetFormatPr defaultColWidth="9.140625" defaultRowHeight="12.75"/>
  <cols>
    <col min="1" max="1" width="5.8515625" style="9" customWidth="1"/>
    <col min="2" max="2" width="51.421875" style="0" customWidth="1"/>
    <col min="3" max="4" width="20.140625" style="7" customWidth="1"/>
    <col min="5" max="5" width="21.421875" style="0" customWidth="1"/>
  </cols>
  <sheetData>
    <row r="1" spans="1:5" ht="12" customHeight="1">
      <c r="A1" s="315" t="s">
        <v>165</v>
      </c>
      <c r="B1" s="67"/>
      <c r="C1" s="129"/>
      <c r="D1" s="316"/>
      <c r="E1" s="67"/>
    </row>
    <row r="2" spans="1:5" ht="12.75" customHeight="1">
      <c r="A2" s="129"/>
      <c r="B2" s="469" t="s">
        <v>96</v>
      </c>
      <c r="C2" s="469"/>
      <c r="D2" s="469"/>
      <c r="E2" s="67"/>
    </row>
    <row r="3" spans="1:73" s="13" customFormat="1" ht="103.5" customHeight="1">
      <c r="A3" s="317" t="s">
        <v>71</v>
      </c>
      <c r="B3" s="317" t="s">
        <v>69</v>
      </c>
      <c r="C3" s="318" t="s">
        <v>74</v>
      </c>
      <c r="D3" s="319" t="s">
        <v>68</v>
      </c>
      <c r="E3" s="171" t="s">
        <v>565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5" s="67" customFormat="1" ht="26.25" customHeight="1">
      <c r="A4" s="77">
        <v>1</v>
      </c>
      <c r="B4" s="320" t="s">
        <v>102</v>
      </c>
      <c r="C4" s="119">
        <v>9304729.75</v>
      </c>
      <c r="D4" s="112" t="s">
        <v>103</v>
      </c>
      <c r="E4" s="112" t="s">
        <v>103</v>
      </c>
    </row>
    <row r="5" spans="1:5" s="63" customFormat="1" ht="26.25" customHeight="1">
      <c r="A5" s="77">
        <v>2</v>
      </c>
      <c r="B5" s="143" t="s">
        <v>152</v>
      </c>
      <c r="C5" s="83">
        <v>194487.57</v>
      </c>
      <c r="D5" s="112" t="s">
        <v>103</v>
      </c>
      <c r="E5" s="112" t="s">
        <v>103</v>
      </c>
    </row>
    <row r="6" spans="1:5" s="63" customFormat="1" ht="26.25" customHeight="1">
      <c r="A6" s="77">
        <v>3</v>
      </c>
      <c r="B6" s="320" t="s">
        <v>122</v>
      </c>
      <c r="C6" s="84">
        <v>1110105.92</v>
      </c>
      <c r="D6" s="112" t="s">
        <v>103</v>
      </c>
      <c r="E6" s="112" t="s">
        <v>103</v>
      </c>
    </row>
    <row r="7" spans="1:5" s="63" customFormat="1" ht="26.25" customHeight="1">
      <c r="A7" s="77">
        <v>4</v>
      </c>
      <c r="B7" s="321" t="s">
        <v>130</v>
      </c>
      <c r="C7" s="85">
        <v>254799.74</v>
      </c>
      <c r="D7" s="180">
        <v>92114.93</v>
      </c>
      <c r="E7" s="112" t="s">
        <v>103</v>
      </c>
    </row>
    <row r="8" spans="1:5" s="63" customFormat="1" ht="26.25" customHeight="1">
      <c r="A8" s="77">
        <v>5</v>
      </c>
      <c r="B8" s="320" t="s">
        <v>138</v>
      </c>
      <c r="C8" s="205">
        <v>97421.85</v>
      </c>
      <c r="D8" s="112" t="s">
        <v>103</v>
      </c>
      <c r="E8" s="112" t="s">
        <v>103</v>
      </c>
    </row>
    <row r="9" spans="1:5" s="63" customFormat="1" ht="26.25" customHeight="1">
      <c r="A9" s="77">
        <v>6</v>
      </c>
      <c r="B9" s="42" t="s">
        <v>139</v>
      </c>
      <c r="C9" s="205">
        <f>290296.56-74481.86-4204-25456.84</f>
        <v>186153.86000000002</v>
      </c>
      <c r="D9" s="112" t="s">
        <v>103</v>
      </c>
      <c r="E9" s="205">
        <f>(116.85+86.1)*12</f>
        <v>2435.3999999999996</v>
      </c>
    </row>
    <row r="10" spans="1:5" s="63" customFormat="1" ht="26.25" customHeight="1">
      <c r="A10" s="77">
        <v>7</v>
      </c>
      <c r="B10" s="42" t="s">
        <v>145</v>
      </c>
      <c r="C10" s="85">
        <v>192124.67</v>
      </c>
      <c r="D10" s="112" t="s">
        <v>103</v>
      </c>
      <c r="E10" s="112" t="s">
        <v>103</v>
      </c>
    </row>
    <row r="11" spans="1:5" s="67" customFormat="1" ht="26.25" customHeight="1">
      <c r="A11" s="77">
        <v>8</v>
      </c>
      <c r="B11" s="42" t="s">
        <v>13</v>
      </c>
      <c r="C11" s="101">
        <v>733771.24</v>
      </c>
      <c r="D11" s="112" t="s">
        <v>103</v>
      </c>
      <c r="E11" s="112" t="s">
        <v>103</v>
      </c>
    </row>
    <row r="12" spans="1:5" s="63" customFormat="1" ht="26.25" customHeight="1">
      <c r="A12" s="77">
        <v>9</v>
      </c>
      <c r="B12" s="42" t="s">
        <v>19</v>
      </c>
      <c r="C12" s="83">
        <v>88083.58</v>
      </c>
      <c r="D12" s="112" t="s">
        <v>103</v>
      </c>
      <c r="E12" s="112" t="s">
        <v>103</v>
      </c>
    </row>
    <row r="13" spans="1:5" s="63" customFormat="1" ht="26.25" customHeight="1">
      <c r="A13" s="77">
        <v>10</v>
      </c>
      <c r="B13" s="42" t="s">
        <v>27</v>
      </c>
      <c r="C13" s="83">
        <v>385113.51</v>
      </c>
      <c r="D13" s="201">
        <v>67944.13</v>
      </c>
      <c r="E13" s="189">
        <v>567151.62</v>
      </c>
    </row>
    <row r="14" spans="1:5" s="63" customFormat="1" ht="26.25" customHeight="1">
      <c r="A14" s="77">
        <v>11</v>
      </c>
      <c r="B14" s="42" t="s">
        <v>151</v>
      </c>
      <c r="C14" s="83">
        <v>491820.69</v>
      </c>
      <c r="D14" s="201">
        <v>26046.34</v>
      </c>
      <c r="E14" s="189">
        <v>12936</v>
      </c>
    </row>
    <row r="15" spans="1:5" s="63" customFormat="1" ht="26.25" customHeight="1">
      <c r="A15" s="77">
        <v>12</v>
      </c>
      <c r="B15" s="42" t="s">
        <v>31</v>
      </c>
      <c r="C15" s="83">
        <v>823863.06</v>
      </c>
      <c r="D15" s="201">
        <v>83417.94</v>
      </c>
      <c r="E15" s="189">
        <v>597212.05</v>
      </c>
    </row>
    <row r="16" spans="1:5" s="63" customFormat="1" ht="26.25" customHeight="1">
      <c r="A16" s="77">
        <v>13</v>
      </c>
      <c r="B16" s="143" t="s">
        <v>214</v>
      </c>
      <c r="C16" s="82">
        <v>6685323.13</v>
      </c>
      <c r="D16" s="201">
        <v>185654.87</v>
      </c>
      <c r="E16" s="205">
        <v>1010538.8</v>
      </c>
    </row>
    <row r="17" spans="1:5" s="63" customFormat="1" ht="26.25" customHeight="1">
      <c r="A17" s="77">
        <v>14</v>
      </c>
      <c r="B17" s="143" t="s">
        <v>150</v>
      </c>
      <c r="C17" s="85">
        <v>582635.4</v>
      </c>
      <c r="D17" s="205">
        <v>75996.77</v>
      </c>
      <c r="E17" s="194">
        <v>11300</v>
      </c>
    </row>
    <row r="18" spans="1:5" s="63" customFormat="1" ht="26.25" customHeight="1" thickBot="1">
      <c r="A18" s="193">
        <v>15</v>
      </c>
      <c r="B18" s="89" t="s">
        <v>886</v>
      </c>
      <c r="C18" s="201">
        <v>9272.47</v>
      </c>
      <c r="D18" s="112" t="s">
        <v>103</v>
      </c>
      <c r="E18" s="112" t="s">
        <v>103</v>
      </c>
    </row>
    <row r="19" spans="1:5" ht="29.25" customHeight="1" thickBot="1">
      <c r="A19" s="470" t="s">
        <v>70</v>
      </c>
      <c r="B19" s="471"/>
      <c r="C19" s="148">
        <f>SUM(C4:C18,E19,)</f>
        <v>23341280.31</v>
      </c>
      <c r="D19" s="322">
        <f>SUM(D6:D17)</f>
        <v>531174.98</v>
      </c>
      <c r="E19" s="195">
        <f>SUM(E5:E18)</f>
        <v>2201573.87</v>
      </c>
    </row>
    <row r="20" spans="1:5" ht="12.75">
      <c r="A20" s="268"/>
      <c r="B20" s="63"/>
      <c r="C20" s="323"/>
      <c r="D20" s="323"/>
      <c r="E20" s="67"/>
    </row>
    <row r="21" spans="1:5" ht="12.75">
      <c r="A21" s="129"/>
      <c r="B21" s="63"/>
      <c r="C21" s="323"/>
      <c r="D21" s="323"/>
      <c r="E21" s="67"/>
    </row>
    <row r="22" spans="1:5" ht="12.75">
      <c r="A22" s="129"/>
      <c r="B22" s="63"/>
      <c r="C22" s="323"/>
      <c r="D22" s="323"/>
      <c r="E22" s="67"/>
    </row>
    <row r="23" spans="1:5" ht="12.75">
      <c r="A23" s="129"/>
      <c r="B23" s="63"/>
      <c r="C23" s="323"/>
      <c r="D23" s="323"/>
      <c r="E23" s="67"/>
    </row>
    <row r="24" spans="1:5" ht="12.75">
      <c r="A24" s="129"/>
      <c r="B24" s="63"/>
      <c r="C24" s="323"/>
      <c r="D24" s="323"/>
      <c r="E24" s="67"/>
    </row>
    <row r="25" spans="1:5" ht="12.75">
      <c r="A25" s="129"/>
      <c r="B25" s="63"/>
      <c r="C25" s="323"/>
      <c r="D25" s="323"/>
      <c r="E25" s="67"/>
    </row>
    <row r="26" spans="2:4" ht="12.75">
      <c r="B26" s="2"/>
      <c r="C26" s="8"/>
      <c r="D26" s="8"/>
    </row>
    <row r="27" spans="2:4" ht="12.75">
      <c r="B27" s="2"/>
      <c r="C27" s="8"/>
      <c r="D27" s="8"/>
    </row>
    <row r="28" spans="2:4" ht="12.75">
      <c r="B28" s="2"/>
      <c r="C28" s="8"/>
      <c r="D28" s="8"/>
    </row>
    <row r="29" spans="2:4" ht="12.75">
      <c r="B29" s="2"/>
      <c r="C29" s="8"/>
      <c r="D29" s="8"/>
    </row>
  </sheetData>
  <sheetProtection/>
  <mergeCells count="2">
    <mergeCell ref="B2:D2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="87" zoomScaleSheetLayoutView="87" workbookViewId="0" topLeftCell="A46">
      <selection activeCell="H64" sqref="H64"/>
    </sheetView>
  </sheetViews>
  <sheetFormatPr defaultColWidth="9.140625" defaultRowHeight="12.75"/>
  <cols>
    <col min="1" max="1" width="4.7109375" style="0" customWidth="1"/>
    <col min="2" max="2" width="31.8515625" style="0" customWidth="1"/>
    <col min="3" max="4" width="24.00390625" style="0" customWidth="1"/>
    <col min="5" max="5" width="50.7109375" style="0" customWidth="1"/>
  </cols>
  <sheetData>
    <row r="1" spans="1:6" ht="13.5" thickBot="1">
      <c r="A1" s="315" t="s">
        <v>672</v>
      </c>
      <c r="B1" s="67"/>
      <c r="C1" s="67"/>
      <c r="D1" s="67"/>
      <c r="E1" s="67"/>
      <c r="F1" s="67"/>
    </row>
    <row r="2" spans="1:6" ht="21" customHeight="1" thickBot="1">
      <c r="A2" s="324" t="s">
        <v>214</v>
      </c>
      <c r="B2" s="324"/>
      <c r="C2" s="325"/>
      <c r="D2" s="325"/>
      <c r="E2" s="326"/>
      <c r="F2" s="67"/>
    </row>
    <row r="3" spans="1:6" ht="48" customHeight="1">
      <c r="A3" s="327" t="s">
        <v>538</v>
      </c>
      <c r="B3" s="328" t="s">
        <v>539</v>
      </c>
      <c r="C3" s="329" t="s">
        <v>540</v>
      </c>
      <c r="D3" s="329" t="s">
        <v>946</v>
      </c>
      <c r="E3" s="329" t="s">
        <v>541</v>
      </c>
      <c r="F3" s="67"/>
    </row>
    <row r="4" spans="1:6" ht="38.25">
      <c r="A4" s="330">
        <v>1</v>
      </c>
      <c r="B4" s="376" t="s">
        <v>630</v>
      </c>
      <c r="C4" s="350">
        <v>38251.75</v>
      </c>
      <c r="D4" s="513">
        <v>2018</v>
      </c>
      <c r="E4" s="472" t="s">
        <v>940</v>
      </c>
      <c r="F4" s="67"/>
    </row>
    <row r="5" spans="1:6" ht="38.25">
      <c r="A5" s="330">
        <v>2</v>
      </c>
      <c r="B5" s="377" t="s">
        <v>631</v>
      </c>
      <c r="C5" s="358">
        <v>23727</v>
      </c>
      <c r="D5" s="513">
        <v>2018</v>
      </c>
      <c r="E5" s="472"/>
      <c r="F5" s="67"/>
    </row>
    <row r="6" spans="1:6" ht="38.25">
      <c r="A6" s="330">
        <v>3</v>
      </c>
      <c r="B6" s="378" t="s">
        <v>632</v>
      </c>
      <c r="C6" s="350">
        <v>18542.1</v>
      </c>
      <c r="D6" s="513">
        <v>2018</v>
      </c>
      <c r="E6" s="472"/>
      <c r="F6" s="67"/>
    </row>
    <row r="7" spans="1:6" ht="25.5">
      <c r="A7" s="330">
        <v>4</v>
      </c>
      <c r="B7" s="378" t="s">
        <v>633</v>
      </c>
      <c r="C7" s="358">
        <v>12000</v>
      </c>
      <c r="D7" s="513">
        <v>2018</v>
      </c>
      <c r="E7" s="472"/>
      <c r="F7" s="67"/>
    </row>
    <row r="8" spans="1:6" ht="51">
      <c r="A8" s="330">
        <v>5</v>
      </c>
      <c r="B8" s="378" t="s">
        <v>634</v>
      </c>
      <c r="C8" s="350">
        <v>17712</v>
      </c>
      <c r="D8" s="513">
        <v>2018</v>
      </c>
      <c r="E8" s="472"/>
      <c r="F8" s="67"/>
    </row>
    <row r="9" spans="1:6" ht="51">
      <c r="A9" s="330">
        <v>6</v>
      </c>
      <c r="B9" s="376" t="s">
        <v>634</v>
      </c>
      <c r="C9" s="358">
        <v>14637</v>
      </c>
      <c r="D9" s="513">
        <v>2018</v>
      </c>
      <c r="E9" s="472"/>
      <c r="F9" s="67"/>
    </row>
    <row r="10" spans="1:6" ht="38.25">
      <c r="A10" s="330">
        <v>7</v>
      </c>
      <c r="B10" s="376" t="s">
        <v>635</v>
      </c>
      <c r="C10" s="350">
        <v>13763.7</v>
      </c>
      <c r="D10" s="513">
        <v>2018</v>
      </c>
      <c r="E10" s="472"/>
      <c r="F10" s="67"/>
    </row>
    <row r="11" spans="1:6" ht="38.25">
      <c r="A11" s="330">
        <v>8</v>
      </c>
      <c r="B11" s="376" t="s">
        <v>636</v>
      </c>
      <c r="C11" s="358">
        <v>15436</v>
      </c>
      <c r="D11" s="513">
        <v>2018</v>
      </c>
      <c r="E11" s="472"/>
      <c r="F11" s="67"/>
    </row>
    <row r="12" spans="1:6" ht="38.25">
      <c r="A12" s="330">
        <v>9</v>
      </c>
      <c r="B12" s="379" t="s">
        <v>637</v>
      </c>
      <c r="C12" s="350">
        <v>13407</v>
      </c>
      <c r="D12" s="513">
        <v>2018</v>
      </c>
      <c r="E12" s="472"/>
      <c r="F12" s="67"/>
    </row>
    <row r="13" spans="1:6" ht="38.25">
      <c r="A13" s="330">
        <v>10</v>
      </c>
      <c r="B13" s="376" t="s">
        <v>638</v>
      </c>
      <c r="C13" s="350">
        <v>19311</v>
      </c>
      <c r="D13" s="513">
        <v>2018</v>
      </c>
      <c r="E13" s="472"/>
      <c r="F13" s="67"/>
    </row>
    <row r="14" spans="1:6" ht="38.25">
      <c r="A14" s="330">
        <v>11</v>
      </c>
      <c r="B14" s="376" t="s">
        <v>638</v>
      </c>
      <c r="C14" s="350">
        <v>19311</v>
      </c>
      <c r="D14" s="513">
        <v>2018</v>
      </c>
      <c r="E14" s="472"/>
      <c r="F14" s="67"/>
    </row>
    <row r="15" spans="1:6" ht="38.25">
      <c r="A15" s="330">
        <v>12</v>
      </c>
      <c r="B15" s="376" t="s">
        <v>639</v>
      </c>
      <c r="C15" s="350">
        <v>48511.2</v>
      </c>
      <c r="D15" s="513">
        <v>2018</v>
      </c>
      <c r="E15" s="472"/>
      <c r="F15" s="67"/>
    </row>
    <row r="16" spans="1:6" ht="38.25">
      <c r="A16" s="330">
        <v>13</v>
      </c>
      <c r="B16" s="376" t="s">
        <v>640</v>
      </c>
      <c r="C16" s="350">
        <v>19080</v>
      </c>
      <c r="D16" s="513">
        <v>2018</v>
      </c>
      <c r="E16" s="472"/>
      <c r="F16" s="67"/>
    </row>
    <row r="17" spans="1:6" ht="38.25">
      <c r="A17" s="330">
        <v>14</v>
      </c>
      <c r="B17" s="376" t="s">
        <v>641</v>
      </c>
      <c r="C17" s="350">
        <v>19080</v>
      </c>
      <c r="D17" s="513">
        <v>2018</v>
      </c>
      <c r="E17" s="472"/>
      <c r="F17" s="67"/>
    </row>
    <row r="18" spans="1:6" ht="38.25">
      <c r="A18" s="330">
        <v>15</v>
      </c>
      <c r="B18" s="376" t="s">
        <v>642</v>
      </c>
      <c r="C18" s="350">
        <v>19080</v>
      </c>
      <c r="D18" s="513">
        <v>2018</v>
      </c>
      <c r="E18" s="472"/>
      <c r="F18" s="67"/>
    </row>
    <row r="19" spans="1:6" ht="38.25">
      <c r="A19" s="330">
        <v>16</v>
      </c>
      <c r="B19" s="376" t="s">
        <v>643</v>
      </c>
      <c r="C19" s="350">
        <v>19080</v>
      </c>
      <c r="D19" s="513">
        <v>2018</v>
      </c>
      <c r="E19" s="472"/>
      <c r="F19" s="67"/>
    </row>
    <row r="20" spans="1:6" ht="38.25">
      <c r="A20" s="330">
        <v>17</v>
      </c>
      <c r="B20" s="376" t="s">
        <v>644</v>
      </c>
      <c r="C20" s="350">
        <v>64856</v>
      </c>
      <c r="D20" s="513">
        <v>2018</v>
      </c>
      <c r="E20" s="472"/>
      <c r="F20" s="67"/>
    </row>
    <row r="21" spans="1:6" ht="25.5">
      <c r="A21" s="330">
        <v>18</v>
      </c>
      <c r="B21" s="376" t="s">
        <v>645</v>
      </c>
      <c r="C21" s="350">
        <v>6400</v>
      </c>
      <c r="D21" s="513">
        <v>2018</v>
      </c>
      <c r="E21" s="472"/>
      <c r="F21" s="67"/>
    </row>
    <row r="22" spans="1:6" ht="38.25">
      <c r="A22" s="330">
        <v>19</v>
      </c>
      <c r="B22" s="376" t="s">
        <v>646</v>
      </c>
      <c r="C22" s="350">
        <v>5824</v>
      </c>
      <c r="D22" s="513">
        <v>2018</v>
      </c>
      <c r="E22" s="472"/>
      <c r="F22" s="67"/>
    </row>
    <row r="23" spans="1:6" ht="38.25">
      <c r="A23" s="330">
        <v>20</v>
      </c>
      <c r="B23" s="376" t="s">
        <v>647</v>
      </c>
      <c r="C23" s="350">
        <v>5824</v>
      </c>
      <c r="D23" s="513">
        <v>2018</v>
      </c>
      <c r="E23" s="472"/>
      <c r="F23" s="67"/>
    </row>
    <row r="24" spans="1:6" ht="38.25">
      <c r="A24" s="330">
        <v>21</v>
      </c>
      <c r="B24" s="376" t="s">
        <v>648</v>
      </c>
      <c r="C24" s="350">
        <v>5824</v>
      </c>
      <c r="D24" s="513">
        <v>2018</v>
      </c>
      <c r="E24" s="472"/>
      <c r="F24" s="67"/>
    </row>
    <row r="25" spans="1:6" ht="38.25">
      <c r="A25" s="330">
        <v>22</v>
      </c>
      <c r="B25" s="376" t="s">
        <v>649</v>
      </c>
      <c r="C25" s="350">
        <v>5824</v>
      </c>
      <c r="D25" s="513">
        <v>2018</v>
      </c>
      <c r="E25" s="472"/>
      <c r="F25" s="67"/>
    </row>
    <row r="26" spans="1:6" ht="38.25">
      <c r="A26" s="330">
        <v>23</v>
      </c>
      <c r="B26" s="376" t="s">
        <v>650</v>
      </c>
      <c r="C26" s="350">
        <v>49760</v>
      </c>
      <c r="D26" s="513">
        <v>2018</v>
      </c>
      <c r="E26" s="472"/>
      <c r="F26" s="67"/>
    </row>
    <row r="27" spans="1:6" ht="38.25">
      <c r="A27" s="330">
        <v>24</v>
      </c>
      <c r="B27" s="376" t="s">
        <v>651</v>
      </c>
      <c r="C27" s="350">
        <v>34102.79</v>
      </c>
      <c r="D27" s="513">
        <v>2018</v>
      </c>
      <c r="E27" s="472"/>
      <c r="F27" s="67"/>
    </row>
    <row r="28" spans="1:6" ht="38.25">
      <c r="A28" s="330">
        <v>25</v>
      </c>
      <c r="B28" s="376" t="s">
        <v>652</v>
      </c>
      <c r="C28" s="350">
        <v>10947</v>
      </c>
      <c r="D28" s="513">
        <v>2018</v>
      </c>
      <c r="E28" s="472"/>
      <c r="F28" s="67"/>
    </row>
    <row r="29" spans="1:6" ht="38.25">
      <c r="A29" s="330">
        <v>26</v>
      </c>
      <c r="B29" s="376" t="s">
        <v>653</v>
      </c>
      <c r="C29" s="350">
        <v>10947</v>
      </c>
      <c r="D29" s="513">
        <v>2018</v>
      </c>
      <c r="E29" s="472"/>
      <c r="F29" s="67"/>
    </row>
    <row r="30" spans="1:6" ht="38.25">
      <c r="A30" s="330">
        <v>27</v>
      </c>
      <c r="B30" s="376" t="s">
        <v>654</v>
      </c>
      <c r="C30" s="350">
        <v>38991</v>
      </c>
      <c r="D30" s="513">
        <v>2018</v>
      </c>
      <c r="E30" s="472"/>
      <c r="F30" s="67"/>
    </row>
    <row r="31" spans="1:6" ht="38.25">
      <c r="A31" s="330">
        <v>28</v>
      </c>
      <c r="B31" s="376" t="s">
        <v>655</v>
      </c>
      <c r="C31" s="350">
        <v>38991</v>
      </c>
      <c r="D31" s="513">
        <v>2018</v>
      </c>
      <c r="E31" s="472"/>
      <c r="F31" s="67"/>
    </row>
    <row r="32" spans="1:6" ht="26.25" thickBot="1">
      <c r="A32" s="330">
        <v>29</v>
      </c>
      <c r="B32" s="376" t="s">
        <v>656</v>
      </c>
      <c r="C32" s="357">
        <v>16612.79</v>
      </c>
      <c r="D32" s="513">
        <v>2018</v>
      </c>
      <c r="E32" s="472"/>
      <c r="F32" s="67"/>
    </row>
    <row r="33" spans="1:6" ht="18.75" customHeight="1" thickBot="1">
      <c r="A33" s="478" t="s">
        <v>66</v>
      </c>
      <c r="B33" s="479"/>
      <c r="C33" s="521">
        <f>SUM(C4:C32)</f>
        <v>625833.3300000001</v>
      </c>
      <c r="D33" s="372"/>
      <c r="E33" s="380"/>
      <c r="F33" s="67"/>
    </row>
    <row r="34" spans="1:6" ht="20.25" customHeight="1" thickBot="1">
      <c r="A34" s="473" t="s">
        <v>152</v>
      </c>
      <c r="B34" s="474"/>
      <c r="C34" s="474"/>
      <c r="D34" s="474"/>
      <c r="E34" s="475"/>
      <c r="F34" s="67"/>
    </row>
    <row r="35" spans="1:6" ht="12.75">
      <c r="A35" s="480" t="s">
        <v>683</v>
      </c>
      <c r="B35" s="480"/>
      <c r="C35" s="480"/>
      <c r="D35" s="480"/>
      <c r="E35" s="480"/>
      <c r="F35" s="67"/>
    </row>
    <row r="36" spans="1:6" ht="51.75" customHeight="1">
      <c r="A36" s="331" t="s">
        <v>538</v>
      </c>
      <c r="B36" s="332" t="s">
        <v>539</v>
      </c>
      <c r="C36" s="333" t="s">
        <v>540</v>
      </c>
      <c r="D36" s="333"/>
      <c r="E36" s="333" t="s">
        <v>541</v>
      </c>
      <c r="F36" s="67"/>
    </row>
    <row r="37" spans="1:6" ht="23.25" customHeight="1">
      <c r="A37" s="334">
        <v>1</v>
      </c>
      <c r="B37" s="335" t="s">
        <v>932</v>
      </c>
      <c r="C37" s="336">
        <v>4500</v>
      </c>
      <c r="D37" s="514">
        <v>2011</v>
      </c>
      <c r="E37" s="337" t="s">
        <v>934</v>
      </c>
      <c r="F37" s="67"/>
    </row>
    <row r="38" spans="1:6" ht="23.25" customHeight="1" thickBot="1">
      <c r="A38" s="338">
        <v>2</v>
      </c>
      <c r="B38" s="339" t="s">
        <v>933</v>
      </c>
      <c r="C38" s="340">
        <v>6900</v>
      </c>
      <c r="D38" s="515">
        <v>2015</v>
      </c>
      <c r="E38" s="341" t="s">
        <v>934</v>
      </c>
      <c r="F38" s="67"/>
    </row>
    <row r="39" spans="1:6" ht="18.75" customHeight="1" thickBot="1">
      <c r="A39" s="476" t="s">
        <v>66</v>
      </c>
      <c r="B39" s="477"/>
      <c r="C39" s="342">
        <f>SUM(C37:C38)</f>
        <v>11400</v>
      </c>
      <c r="D39" s="373"/>
      <c r="E39" s="343"/>
      <c r="F39" s="67"/>
    </row>
    <row r="40" spans="1:6" ht="21.75" customHeight="1" thickBot="1">
      <c r="A40" s="473" t="s">
        <v>684</v>
      </c>
      <c r="B40" s="474"/>
      <c r="C40" s="474"/>
      <c r="D40" s="474"/>
      <c r="E40" s="475"/>
      <c r="F40" s="67"/>
    </row>
    <row r="41" spans="1:6" ht="12.75">
      <c r="A41" s="480" t="s">
        <v>683</v>
      </c>
      <c r="B41" s="480"/>
      <c r="C41" s="480"/>
      <c r="D41" s="480"/>
      <c r="E41" s="480"/>
      <c r="F41" s="67"/>
    </row>
    <row r="42" spans="1:6" ht="46.5" customHeight="1">
      <c r="A42" s="327" t="s">
        <v>538</v>
      </c>
      <c r="B42" s="344" t="s">
        <v>539</v>
      </c>
      <c r="C42" s="345" t="s">
        <v>540</v>
      </c>
      <c r="D42" s="345"/>
      <c r="E42" s="345" t="s">
        <v>541</v>
      </c>
      <c r="F42" s="67"/>
    </row>
    <row r="43" spans="1:5" s="67" customFormat="1" ht="12.75">
      <c r="A43" s="145">
        <v>1</v>
      </c>
      <c r="B43" s="346" t="s">
        <v>685</v>
      </c>
      <c r="C43" s="347">
        <v>15990</v>
      </c>
      <c r="D43" s="516">
        <v>2011</v>
      </c>
      <c r="E43" s="348" t="s">
        <v>686</v>
      </c>
    </row>
    <row r="44" spans="1:6" ht="12.75">
      <c r="A44" s="330">
        <v>2</v>
      </c>
      <c r="B44" s="349" t="s">
        <v>687</v>
      </c>
      <c r="C44" s="350">
        <v>307.5</v>
      </c>
      <c r="D44" s="517">
        <v>2011</v>
      </c>
      <c r="E44" s="351" t="s">
        <v>686</v>
      </c>
      <c r="F44" s="67"/>
    </row>
    <row r="45" spans="1:6" ht="12.75">
      <c r="A45" s="145">
        <v>3</v>
      </c>
      <c r="B45" s="352" t="s">
        <v>688</v>
      </c>
      <c r="C45" s="353">
        <v>688.8</v>
      </c>
      <c r="D45" s="518">
        <v>2011</v>
      </c>
      <c r="E45" s="354" t="s">
        <v>686</v>
      </c>
      <c r="F45" s="67"/>
    </row>
    <row r="46" spans="1:6" ht="12.75">
      <c r="A46" s="330">
        <v>4</v>
      </c>
      <c r="B46" s="355" t="s">
        <v>688</v>
      </c>
      <c r="C46" s="350">
        <v>799.5</v>
      </c>
      <c r="D46" s="517">
        <v>2011</v>
      </c>
      <c r="E46" s="351" t="s">
        <v>686</v>
      </c>
      <c r="F46" s="67"/>
    </row>
    <row r="47" spans="1:6" ht="12.75">
      <c r="A47" s="145">
        <v>5</v>
      </c>
      <c r="B47" s="355" t="s">
        <v>689</v>
      </c>
      <c r="C47" s="353">
        <v>836.4</v>
      </c>
      <c r="D47" s="518">
        <v>2011</v>
      </c>
      <c r="E47" s="354" t="s">
        <v>686</v>
      </c>
      <c r="F47" s="67"/>
    </row>
    <row r="48" spans="1:6" ht="12.75">
      <c r="A48" s="330">
        <v>6</v>
      </c>
      <c r="B48" s="355" t="s">
        <v>689</v>
      </c>
      <c r="C48" s="350">
        <v>736.77</v>
      </c>
      <c r="D48" s="517">
        <v>2011</v>
      </c>
      <c r="E48" s="351" t="s">
        <v>686</v>
      </c>
      <c r="F48" s="67"/>
    </row>
    <row r="49" spans="1:6" ht="12.75">
      <c r="A49" s="145">
        <v>7</v>
      </c>
      <c r="B49" s="349" t="s">
        <v>690</v>
      </c>
      <c r="C49" s="353">
        <v>1918.8</v>
      </c>
      <c r="D49" s="518">
        <v>2011</v>
      </c>
      <c r="E49" s="354" t="s">
        <v>686</v>
      </c>
      <c r="F49" s="67"/>
    </row>
    <row r="50" spans="1:6" ht="12.75">
      <c r="A50" s="330">
        <v>8</v>
      </c>
      <c r="B50" s="349" t="s">
        <v>691</v>
      </c>
      <c r="C50" s="350">
        <v>22000</v>
      </c>
      <c r="D50" s="517">
        <v>2011</v>
      </c>
      <c r="E50" s="351" t="s">
        <v>686</v>
      </c>
      <c r="F50" s="67"/>
    </row>
    <row r="51" spans="1:6" ht="12.75">
      <c r="A51" s="145">
        <v>9</v>
      </c>
      <c r="B51" s="349" t="s">
        <v>692</v>
      </c>
      <c r="C51" s="353">
        <v>14038.32</v>
      </c>
      <c r="D51" s="518">
        <v>2011</v>
      </c>
      <c r="E51" s="354" t="s">
        <v>686</v>
      </c>
      <c r="F51" s="67"/>
    </row>
    <row r="52" spans="1:6" ht="12.75">
      <c r="A52" s="330">
        <v>10</v>
      </c>
      <c r="B52" s="349" t="s">
        <v>685</v>
      </c>
      <c r="C52" s="350">
        <v>15990</v>
      </c>
      <c r="D52" s="517">
        <v>2011</v>
      </c>
      <c r="E52" s="351" t="s">
        <v>686</v>
      </c>
      <c r="F52" s="67"/>
    </row>
    <row r="53" spans="1:6" ht="12.75">
      <c r="A53" s="145">
        <v>11</v>
      </c>
      <c r="B53" s="349" t="s">
        <v>693</v>
      </c>
      <c r="C53" s="350">
        <v>2435.4</v>
      </c>
      <c r="D53" s="517">
        <v>2011</v>
      </c>
      <c r="E53" s="351" t="s">
        <v>686</v>
      </c>
      <c r="F53" s="67"/>
    </row>
    <row r="54" spans="1:6" ht="12.75">
      <c r="A54" s="330">
        <v>12</v>
      </c>
      <c r="B54" s="349" t="s">
        <v>694</v>
      </c>
      <c r="C54" s="350">
        <v>1217.7</v>
      </c>
      <c r="D54" s="517">
        <v>2011</v>
      </c>
      <c r="E54" s="351" t="s">
        <v>686</v>
      </c>
      <c r="F54" s="67"/>
    </row>
    <row r="55" spans="1:6" ht="12.75">
      <c r="A55" s="145">
        <v>13</v>
      </c>
      <c r="B55" s="349" t="s">
        <v>695</v>
      </c>
      <c r="C55" s="350">
        <v>2948.31</v>
      </c>
      <c r="D55" s="517">
        <v>2011</v>
      </c>
      <c r="E55" s="351" t="s">
        <v>686</v>
      </c>
      <c r="F55" s="67"/>
    </row>
    <row r="56" spans="1:6" ht="12.75">
      <c r="A56" s="330">
        <v>14</v>
      </c>
      <c r="B56" s="349" t="s">
        <v>696</v>
      </c>
      <c r="C56" s="350">
        <v>1302.57</v>
      </c>
      <c r="D56" s="517">
        <v>2012</v>
      </c>
      <c r="E56" s="351" t="s">
        <v>686</v>
      </c>
      <c r="F56" s="67"/>
    </row>
    <row r="57" spans="1:6" ht="12.75">
      <c r="A57" s="145">
        <v>15</v>
      </c>
      <c r="B57" s="349" t="s">
        <v>697</v>
      </c>
      <c r="C57" s="350">
        <v>1094.7</v>
      </c>
      <c r="D57" s="517">
        <v>2013</v>
      </c>
      <c r="E57" s="351" t="s">
        <v>686</v>
      </c>
      <c r="F57" s="67"/>
    </row>
    <row r="58" spans="1:6" ht="12.75">
      <c r="A58" s="330">
        <v>16</v>
      </c>
      <c r="B58" s="349" t="s">
        <v>698</v>
      </c>
      <c r="C58" s="350">
        <v>861</v>
      </c>
      <c r="D58" s="517">
        <v>2013</v>
      </c>
      <c r="E58" s="351" t="s">
        <v>686</v>
      </c>
      <c r="F58" s="67"/>
    </row>
    <row r="59" spans="1:6" ht="12.75">
      <c r="A59" s="145">
        <v>17</v>
      </c>
      <c r="B59" s="356" t="s">
        <v>699</v>
      </c>
      <c r="C59" s="357">
        <v>1955.7</v>
      </c>
      <c r="D59" s="519">
        <v>2012</v>
      </c>
      <c r="E59" s="351" t="s">
        <v>686</v>
      </c>
      <c r="F59" s="67"/>
    </row>
    <row r="60" spans="1:6" ht="12.75">
      <c r="A60" s="330">
        <v>18</v>
      </c>
      <c r="B60" s="349" t="s">
        <v>700</v>
      </c>
      <c r="C60" s="358">
        <v>811.8</v>
      </c>
      <c r="D60" s="520">
        <v>2014</v>
      </c>
      <c r="E60" s="351" t="s">
        <v>686</v>
      </c>
      <c r="F60" s="67"/>
    </row>
    <row r="61" spans="1:6" ht="12.75">
      <c r="A61" s="145">
        <v>19</v>
      </c>
      <c r="B61" s="349" t="s">
        <v>701</v>
      </c>
      <c r="C61" s="358">
        <v>1623.16</v>
      </c>
      <c r="D61" s="520">
        <v>2016</v>
      </c>
      <c r="E61" s="359" t="s">
        <v>10</v>
      </c>
      <c r="F61" s="67"/>
    </row>
    <row r="62" spans="1:6" ht="12.75">
      <c r="A62" s="330">
        <v>20</v>
      </c>
      <c r="B62" s="265" t="s">
        <v>702</v>
      </c>
      <c r="C62" s="360">
        <v>1849</v>
      </c>
      <c r="D62" s="56">
        <v>2017</v>
      </c>
      <c r="E62" s="297" t="s">
        <v>10</v>
      </c>
      <c r="F62" s="67"/>
    </row>
    <row r="63" spans="1:6" ht="12.75">
      <c r="A63" s="145">
        <v>21</v>
      </c>
      <c r="B63" s="349" t="s">
        <v>703</v>
      </c>
      <c r="C63" s="361" t="s">
        <v>704</v>
      </c>
      <c r="D63" s="56">
        <v>2018</v>
      </c>
      <c r="E63" s="297" t="s">
        <v>10</v>
      </c>
      <c r="F63" s="67"/>
    </row>
    <row r="64" spans="1:6" ht="12.75">
      <c r="A64" s="330">
        <v>22</v>
      </c>
      <c r="B64" s="265" t="s">
        <v>705</v>
      </c>
      <c r="C64" s="360">
        <v>3900</v>
      </c>
      <c r="D64" s="56">
        <v>2018</v>
      </c>
      <c r="E64" s="297" t="s">
        <v>10</v>
      </c>
      <c r="F64" s="67"/>
    </row>
    <row r="65" spans="1:6" ht="12.75">
      <c r="A65" s="145">
        <v>23</v>
      </c>
      <c r="B65" s="265" t="s">
        <v>706</v>
      </c>
      <c r="C65" s="360">
        <v>1431.94</v>
      </c>
      <c r="D65" s="56">
        <v>2018</v>
      </c>
      <c r="E65" s="297" t="s">
        <v>10</v>
      </c>
      <c r="F65" s="67"/>
    </row>
    <row r="66" spans="1:6" ht="13.5" thickBot="1">
      <c r="A66" s="330">
        <v>24</v>
      </c>
      <c r="B66" s="265" t="s">
        <v>707</v>
      </c>
      <c r="C66" s="360">
        <v>1217.7</v>
      </c>
      <c r="D66" s="56">
        <v>2018</v>
      </c>
      <c r="E66" s="297" t="s">
        <v>10</v>
      </c>
      <c r="F66" s="67"/>
    </row>
    <row r="67" spans="1:6" ht="20.25" customHeight="1" thickBot="1">
      <c r="A67" s="476" t="s">
        <v>66</v>
      </c>
      <c r="B67" s="477"/>
      <c r="C67" s="342">
        <f>SUM(C43:C66)</f>
        <v>95955.06999999999</v>
      </c>
      <c r="D67" s="374"/>
      <c r="E67" s="67"/>
      <c r="F67" s="67"/>
    </row>
    <row r="68" spans="1:6" ht="13.5" thickBot="1">
      <c r="A68" s="67"/>
      <c r="B68" s="67"/>
      <c r="C68" s="362">
        <f>SUM(C33,C39,C67,)</f>
        <v>733188.4</v>
      </c>
      <c r="D68" s="375"/>
      <c r="E68" s="67"/>
      <c r="F68" s="67"/>
    </row>
    <row r="69" spans="1:6" ht="12.75">
      <c r="A69" s="67"/>
      <c r="B69" s="67"/>
      <c r="C69" s="67"/>
      <c r="D69" s="67"/>
      <c r="E69" s="67"/>
      <c r="F69" s="67"/>
    </row>
    <row r="70" spans="1:6" ht="12.75">
      <c r="A70" s="67"/>
      <c r="B70" s="67"/>
      <c r="C70" s="67"/>
      <c r="D70" s="67"/>
      <c r="E70" s="67"/>
      <c r="F70" s="67"/>
    </row>
    <row r="71" spans="1:6" ht="12.75">
      <c r="A71" s="67"/>
      <c r="B71" s="67"/>
      <c r="C71" s="67"/>
      <c r="D71" s="67"/>
      <c r="E71" s="67"/>
      <c r="F71" s="67"/>
    </row>
    <row r="72" spans="1:6" ht="12.75">
      <c r="A72" s="67"/>
      <c r="B72" s="67"/>
      <c r="C72" s="67"/>
      <c r="D72" s="67"/>
      <c r="E72" s="67"/>
      <c r="F72" s="67"/>
    </row>
    <row r="73" spans="1:6" ht="12.75">
      <c r="A73" s="67"/>
      <c r="B73" s="67"/>
      <c r="C73" s="67"/>
      <c r="D73" s="67"/>
      <c r="E73" s="67"/>
      <c r="F73" s="67"/>
    </row>
  </sheetData>
  <sheetProtection/>
  <mergeCells count="8">
    <mergeCell ref="E4:E32"/>
    <mergeCell ref="A34:E34"/>
    <mergeCell ref="A40:E40"/>
    <mergeCell ref="A67:B67"/>
    <mergeCell ref="A33:B33"/>
    <mergeCell ref="A35:E35"/>
    <mergeCell ref="A39:B39"/>
    <mergeCell ref="A41:E4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workbookViewId="0" topLeftCell="A1">
      <selection activeCell="I39" sqref="I39"/>
    </sheetView>
  </sheetViews>
  <sheetFormatPr defaultColWidth="9.140625" defaultRowHeight="12.75"/>
  <cols>
    <col min="3" max="3" width="14.140625" style="0" customWidth="1"/>
    <col min="4" max="4" width="42.140625" style="0" customWidth="1"/>
    <col min="5" max="5" width="11.140625" style="0" bestFit="1" customWidth="1"/>
  </cols>
  <sheetData>
    <row r="1" spans="1:4" ht="13.5" thickBot="1">
      <c r="A1" s="52" t="s">
        <v>326</v>
      </c>
      <c r="B1" s="53"/>
      <c r="C1" s="54"/>
      <c r="D1" s="55"/>
    </row>
    <row r="2" spans="1:5" ht="13.5" thickBot="1">
      <c r="A2" s="481" t="s">
        <v>254</v>
      </c>
      <c r="B2" s="482"/>
      <c r="C2" s="482"/>
      <c r="D2" s="482"/>
      <c r="E2" s="483"/>
    </row>
    <row r="3" spans="1:5" ht="39" thickBot="1">
      <c r="A3" s="213" t="s">
        <v>255</v>
      </c>
      <c r="B3" s="213" t="s">
        <v>256</v>
      </c>
      <c r="C3" s="215" t="s">
        <v>257</v>
      </c>
      <c r="D3" s="213" t="s">
        <v>258</v>
      </c>
      <c r="E3" s="213" t="s">
        <v>931</v>
      </c>
    </row>
    <row r="4" spans="1:5" ht="13.5" thickBot="1">
      <c r="A4" s="487"/>
      <c r="B4" s="488"/>
      <c r="C4" s="488"/>
      <c r="D4" s="488"/>
      <c r="E4" s="489"/>
    </row>
    <row r="5" spans="1:5" ht="15">
      <c r="A5" s="493">
        <v>2017</v>
      </c>
      <c r="B5" s="140">
        <v>1</v>
      </c>
      <c r="C5" s="153">
        <v>450</v>
      </c>
      <c r="D5" s="154" t="s">
        <v>497</v>
      </c>
      <c r="E5" s="216"/>
    </row>
    <row r="6" spans="1:5" ht="15">
      <c r="A6" s="494"/>
      <c r="B6" s="1">
        <v>1</v>
      </c>
      <c r="C6" s="118">
        <v>450</v>
      </c>
      <c r="D6" s="117" t="s">
        <v>497</v>
      </c>
      <c r="E6" s="18"/>
    </row>
    <row r="7" spans="1:5" ht="15">
      <c r="A7" s="494"/>
      <c r="B7" s="1">
        <v>1</v>
      </c>
      <c r="C7" s="118">
        <v>231.25</v>
      </c>
      <c r="D7" s="117" t="s">
        <v>497</v>
      </c>
      <c r="E7" s="18"/>
    </row>
    <row r="8" spans="1:5" ht="15">
      <c r="A8" s="494"/>
      <c r="B8" s="1">
        <v>1</v>
      </c>
      <c r="C8" s="118">
        <v>289</v>
      </c>
      <c r="D8" s="117" t="s">
        <v>497</v>
      </c>
      <c r="E8" s="18"/>
    </row>
    <row r="9" spans="1:5" ht="15">
      <c r="A9" s="494"/>
      <c r="B9" s="1">
        <v>1</v>
      </c>
      <c r="C9" s="118">
        <v>12147</v>
      </c>
      <c r="D9" s="117" t="s">
        <v>928</v>
      </c>
      <c r="E9" s="18"/>
    </row>
    <row r="10" spans="1:5" ht="15">
      <c r="A10" s="494"/>
      <c r="B10" s="1">
        <v>1</v>
      </c>
      <c r="C10" s="118">
        <v>2111</v>
      </c>
      <c r="D10" s="117" t="s">
        <v>928</v>
      </c>
      <c r="E10" s="18"/>
    </row>
    <row r="11" spans="1:5" ht="15">
      <c r="A11" s="494"/>
      <c r="B11" s="1">
        <v>1</v>
      </c>
      <c r="C11" s="118">
        <v>3185</v>
      </c>
      <c r="D11" s="117" t="s">
        <v>928</v>
      </c>
      <c r="E11" s="18"/>
    </row>
    <row r="12" spans="1:5" ht="15">
      <c r="A12" s="494"/>
      <c r="B12" s="1">
        <v>1</v>
      </c>
      <c r="C12" s="118">
        <v>1871</v>
      </c>
      <c r="D12" s="117" t="s">
        <v>928</v>
      </c>
      <c r="E12" s="18"/>
    </row>
    <row r="13" spans="1:5" ht="15">
      <c r="A13" s="494"/>
      <c r="B13" s="1">
        <v>1</v>
      </c>
      <c r="C13" s="118">
        <v>7300</v>
      </c>
      <c r="D13" s="117" t="s">
        <v>497</v>
      </c>
      <c r="E13" s="18"/>
    </row>
    <row r="14" spans="1:5" ht="15">
      <c r="A14" s="494"/>
      <c r="B14" s="1">
        <v>1</v>
      </c>
      <c r="C14" s="118">
        <v>2000</v>
      </c>
      <c r="D14" s="117" t="s">
        <v>497</v>
      </c>
      <c r="E14" s="18"/>
    </row>
    <row r="15" spans="1:5" ht="15">
      <c r="A15" s="494"/>
      <c r="B15" s="1">
        <v>1</v>
      </c>
      <c r="C15" s="118">
        <v>1078.62</v>
      </c>
      <c r="D15" s="117" t="s">
        <v>497</v>
      </c>
      <c r="E15" s="18"/>
    </row>
    <row r="16" spans="1:5" ht="15">
      <c r="A16" s="494"/>
      <c r="B16" s="1">
        <v>1</v>
      </c>
      <c r="C16" s="118">
        <v>1641.56</v>
      </c>
      <c r="D16" s="117" t="s">
        <v>941</v>
      </c>
      <c r="E16" s="18"/>
    </row>
    <row r="17" spans="1:5" ht="16.5" thickBot="1">
      <c r="A17" s="217"/>
      <c r="B17" s="39" t="s">
        <v>66</v>
      </c>
      <c r="C17" s="218">
        <f>SUM(C5:C16)</f>
        <v>32754.43</v>
      </c>
      <c r="D17" s="155"/>
      <c r="E17" s="219"/>
    </row>
    <row r="18" spans="1:5" ht="13.5" thickBot="1">
      <c r="A18" s="484"/>
      <c r="B18" s="485"/>
      <c r="C18" s="485"/>
      <c r="D18" s="485"/>
      <c r="E18" s="486"/>
    </row>
    <row r="19" spans="1:5" ht="15.75" customHeight="1">
      <c r="A19" s="493">
        <v>2018</v>
      </c>
      <c r="B19" s="140">
        <v>1</v>
      </c>
      <c r="C19" s="153">
        <v>280</v>
      </c>
      <c r="D19" s="154" t="s">
        <v>497</v>
      </c>
      <c r="E19" s="216"/>
    </row>
    <row r="20" spans="1:5" ht="15.75" customHeight="1">
      <c r="A20" s="494"/>
      <c r="B20" s="1">
        <v>1</v>
      </c>
      <c r="C20" s="118">
        <v>2130.12</v>
      </c>
      <c r="D20" s="117" t="s">
        <v>497</v>
      </c>
      <c r="E20" s="18"/>
    </row>
    <row r="21" spans="1:5" ht="15.75" customHeight="1">
      <c r="A21" s="494"/>
      <c r="B21" s="1">
        <v>1</v>
      </c>
      <c r="C21" s="118">
        <v>434.06</v>
      </c>
      <c r="D21" s="117" t="s">
        <v>497</v>
      </c>
      <c r="E21" s="18"/>
    </row>
    <row r="22" spans="1:5" ht="15.75" customHeight="1">
      <c r="A22" s="494"/>
      <c r="B22" s="1">
        <v>1</v>
      </c>
      <c r="C22" s="118">
        <v>1278.05</v>
      </c>
      <c r="D22" s="117" t="s">
        <v>929</v>
      </c>
      <c r="E22" s="18"/>
    </row>
    <row r="23" spans="1:5" ht="15.75" customHeight="1">
      <c r="A23" s="494"/>
      <c r="B23" s="1">
        <v>1</v>
      </c>
      <c r="C23" s="118">
        <v>283.93</v>
      </c>
      <c r="D23" s="117" t="s">
        <v>497</v>
      </c>
      <c r="E23" s="18"/>
    </row>
    <row r="24" spans="1:5" ht="15.75" customHeight="1">
      <c r="A24" s="494"/>
      <c r="B24" s="1">
        <v>1</v>
      </c>
      <c r="C24" s="118">
        <v>1110</v>
      </c>
      <c r="D24" s="117" t="s">
        <v>930</v>
      </c>
      <c r="E24" s="18"/>
    </row>
    <row r="25" spans="1:5" ht="15.75" customHeight="1">
      <c r="A25" s="494"/>
      <c r="B25" s="1">
        <v>1</v>
      </c>
      <c r="C25" s="118">
        <v>324.28</v>
      </c>
      <c r="D25" s="117" t="s">
        <v>497</v>
      </c>
      <c r="E25" s="18"/>
    </row>
    <row r="26" spans="1:5" ht="15.75" customHeight="1">
      <c r="A26" s="494"/>
      <c r="B26" s="1">
        <v>1</v>
      </c>
      <c r="C26" s="118">
        <v>1045.36</v>
      </c>
      <c r="D26" s="117" t="s">
        <v>928</v>
      </c>
      <c r="E26" s="18"/>
    </row>
    <row r="27" spans="1:5" ht="15.75" customHeight="1">
      <c r="A27" s="494"/>
      <c r="B27" s="1">
        <v>1</v>
      </c>
      <c r="C27" s="118">
        <v>1965</v>
      </c>
      <c r="D27" s="117" t="s">
        <v>930</v>
      </c>
      <c r="E27" s="18"/>
    </row>
    <row r="28" spans="1:5" ht="15.75" customHeight="1">
      <c r="A28" s="494"/>
      <c r="B28" s="1">
        <v>1</v>
      </c>
      <c r="C28" s="118">
        <v>809.48</v>
      </c>
      <c r="D28" s="117" t="s">
        <v>497</v>
      </c>
      <c r="E28" s="18"/>
    </row>
    <row r="29" spans="1:5" ht="16.5" customHeight="1">
      <c r="A29" s="494"/>
      <c r="B29" s="1">
        <v>1</v>
      </c>
      <c r="C29" s="118">
        <v>294</v>
      </c>
      <c r="D29" s="117" t="s">
        <v>928</v>
      </c>
      <c r="E29" s="18"/>
    </row>
    <row r="30" spans="1:5" ht="16.5" customHeight="1" thickBot="1">
      <c r="A30" s="217"/>
      <c r="B30" s="39" t="s">
        <v>66</v>
      </c>
      <c r="C30" s="218">
        <f>SUM(C19:C29)</f>
        <v>9954.279999999999</v>
      </c>
      <c r="D30" s="155"/>
      <c r="E30" s="219"/>
    </row>
    <row r="31" spans="1:5" ht="13.5" thickBot="1">
      <c r="A31" s="484"/>
      <c r="B31" s="485"/>
      <c r="C31" s="485"/>
      <c r="D31" s="485"/>
      <c r="E31" s="486"/>
    </row>
    <row r="32" spans="1:5" ht="15.75" customHeight="1">
      <c r="A32" s="491">
        <v>2019</v>
      </c>
      <c r="B32" s="156">
        <v>1</v>
      </c>
      <c r="C32" s="153">
        <v>4482.44</v>
      </c>
      <c r="D32" s="154" t="s">
        <v>942</v>
      </c>
      <c r="E32" s="216"/>
    </row>
    <row r="33" spans="1:5" ht="15.75" customHeight="1">
      <c r="A33" s="492"/>
      <c r="B33" s="56">
        <v>1</v>
      </c>
      <c r="C33" s="118">
        <v>1067.94</v>
      </c>
      <c r="D33" s="117" t="s">
        <v>497</v>
      </c>
      <c r="E33" s="18"/>
    </row>
    <row r="34" spans="1:5" ht="15.75" customHeight="1">
      <c r="A34" s="492"/>
      <c r="B34" s="56">
        <v>1</v>
      </c>
      <c r="C34" s="118">
        <v>3212.26</v>
      </c>
      <c r="D34" s="117" t="s">
        <v>928</v>
      </c>
      <c r="E34" s="18"/>
    </row>
    <row r="35" spans="1:5" ht="15.75" customHeight="1">
      <c r="A35" s="492"/>
      <c r="B35" s="56">
        <v>1</v>
      </c>
      <c r="C35" s="118">
        <v>1098</v>
      </c>
      <c r="D35" s="117" t="s">
        <v>928</v>
      </c>
      <c r="E35" s="18"/>
    </row>
    <row r="36" spans="1:5" ht="15.75" customHeight="1">
      <c r="A36" s="492"/>
      <c r="B36" s="56">
        <v>1</v>
      </c>
      <c r="C36" s="118">
        <v>11139.45</v>
      </c>
      <c r="D36" s="117" t="s">
        <v>930</v>
      </c>
      <c r="E36" s="18"/>
    </row>
    <row r="37" spans="1:5" ht="15.75" customHeight="1">
      <c r="A37" s="492"/>
      <c r="B37" s="56">
        <v>1</v>
      </c>
      <c r="C37" s="118">
        <v>14797</v>
      </c>
      <c r="D37" s="117" t="s">
        <v>497</v>
      </c>
      <c r="E37" s="172">
        <v>200</v>
      </c>
    </row>
    <row r="38" spans="1:5" ht="15.75" customHeight="1">
      <c r="A38" s="492"/>
      <c r="B38" s="1">
        <v>1</v>
      </c>
      <c r="C38" s="118">
        <v>2241.88</v>
      </c>
      <c r="D38" s="117" t="s">
        <v>497</v>
      </c>
      <c r="E38" s="18"/>
    </row>
    <row r="39" spans="1:5" ht="16.5" customHeight="1" thickBot="1">
      <c r="A39" s="220"/>
      <c r="B39" s="39" t="s">
        <v>66</v>
      </c>
      <c r="C39" s="218">
        <f>SUM(C32:C38)</f>
        <v>38038.969999999994</v>
      </c>
      <c r="D39" s="155"/>
      <c r="E39" s="219"/>
    </row>
    <row r="40" spans="1:5" ht="13.5" thickBot="1">
      <c r="A40" s="484"/>
      <c r="B40" s="485"/>
      <c r="C40" s="485"/>
      <c r="D40" s="485"/>
      <c r="E40" s="490"/>
    </row>
    <row r="41" spans="1:5" ht="15" customHeight="1">
      <c r="A41" s="491">
        <v>2020</v>
      </c>
      <c r="B41" s="221">
        <v>1</v>
      </c>
      <c r="C41" s="159">
        <v>9523</v>
      </c>
      <c r="D41" s="223" t="s">
        <v>928</v>
      </c>
      <c r="E41" s="18"/>
    </row>
    <row r="42" spans="1:5" ht="15" customHeight="1">
      <c r="A42" s="491"/>
      <c r="B42" s="221">
        <v>1</v>
      </c>
      <c r="C42" s="159">
        <v>615</v>
      </c>
      <c r="D42" s="224" t="s">
        <v>497</v>
      </c>
      <c r="E42" s="18"/>
    </row>
    <row r="43" spans="1:5" ht="15" customHeight="1">
      <c r="A43" s="492"/>
      <c r="B43" s="222">
        <v>1</v>
      </c>
      <c r="C43" s="18"/>
      <c r="D43" s="224" t="s">
        <v>497</v>
      </c>
      <c r="E43" s="214">
        <v>1299</v>
      </c>
    </row>
    <row r="44" spans="1:5" ht="15" customHeight="1" thickBot="1">
      <c r="A44" s="492"/>
      <c r="B44" s="225">
        <v>1</v>
      </c>
      <c r="C44" s="219"/>
      <c r="D44" s="224" t="s">
        <v>497</v>
      </c>
      <c r="E44" s="214">
        <v>2000</v>
      </c>
    </row>
    <row r="45" spans="1:4" ht="15" customHeight="1" thickBot="1">
      <c r="A45" s="161"/>
      <c r="B45" s="169" t="s">
        <v>66</v>
      </c>
      <c r="C45" s="170">
        <f>SUM(C41:C42,E43:E44,)</f>
        <v>13437</v>
      </c>
      <c r="D45" s="160"/>
    </row>
    <row r="46" spans="1:4" ht="16.5" customHeight="1" thickBot="1">
      <c r="A46" s="161"/>
      <c r="B46" s="157" t="s">
        <v>498</v>
      </c>
      <c r="C46" s="158">
        <f>SUM(C17,C30,C39,C45,)</f>
        <v>94184.68</v>
      </c>
      <c r="D46" s="160"/>
    </row>
    <row r="47" ht="12.75" customHeight="1">
      <c r="D47" s="160"/>
    </row>
  </sheetData>
  <sheetProtection/>
  <mergeCells count="9">
    <mergeCell ref="A2:E2"/>
    <mergeCell ref="A18:E18"/>
    <mergeCell ref="A4:E4"/>
    <mergeCell ref="A31:E31"/>
    <mergeCell ref="A40:E40"/>
    <mergeCell ref="A41:A44"/>
    <mergeCell ref="A32:A38"/>
    <mergeCell ref="A19:A29"/>
    <mergeCell ref="A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60" zoomScalePageLayoutView="0" workbookViewId="0" topLeftCell="A1">
      <selection activeCell="E38" sqref="E38"/>
    </sheetView>
  </sheetViews>
  <sheetFormatPr defaultColWidth="9.140625" defaultRowHeight="12.75"/>
  <cols>
    <col min="1" max="1" width="4.140625" style="9" customWidth="1"/>
    <col min="2" max="2" width="53.28125" style="0" customWidth="1"/>
    <col min="3" max="3" width="40.8515625" style="0" customWidth="1"/>
  </cols>
  <sheetData>
    <row r="1" spans="1:7" ht="15" customHeight="1" thickBot="1">
      <c r="A1" s="94" t="s">
        <v>327</v>
      </c>
      <c r="B1" s="95"/>
      <c r="C1" s="96"/>
      <c r="D1" s="97"/>
      <c r="E1" s="97"/>
      <c r="F1" s="97"/>
      <c r="G1" s="97"/>
    </row>
    <row r="2" spans="1:7" ht="69" customHeight="1">
      <c r="A2" s="504" t="s">
        <v>111</v>
      </c>
      <c r="B2" s="504"/>
      <c r="C2" s="504"/>
      <c r="D2" s="97"/>
      <c r="E2" s="97"/>
      <c r="F2" s="97"/>
      <c r="G2" s="97"/>
    </row>
    <row r="3" spans="1:3" ht="30.75" customHeight="1">
      <c r="A3" s="10" t="s">
        <v>71</v>
      </c>
      <c r="B3" s="10" t="s">
        <v>72</v>
      </c>
      <c r="C3" s="25" t="s">
        <v>73</v>
      </c>
    </row>
    <row r="4" spans="1:3" ht="17.25" customHeight="1">
      <c r="A4" s="505" t="s">
        <v>101</v>
      </c>
      <c r="B4" s="506"/>
      <c r="C4" s="507"/>
    </row>
    <row r="5" spans="1:3" ht="12.75">
      <c r="A5" s="24">
        <v>1</v>
      </c>
      <c r="B5" s="28" t="s">
        <v>104</v>
      </c>
      <c r="C5" s="33" t="s">
        <v>105</v>
      </c>
    </row>
    <row r="6" spans="1:3" ht="25.5">
      <c r="A6" s="11">
        <v>2</v>
      </c>
      <c r="B6" s="29" t="s">
        <v>106</v>
      </c>
      <c r="C6" s="33" t="s">
        <v>107</v>
      </c>
    </row>
    <row r="7" spans="1:3" ht="25.5">
      <c r="A7" s="11">
        <v>3</v>
      </c>
      <c r="B7" s="29" t="s">
        <v>108</v>
      </c>
      <c r="C7" s="33" t="s">
        <v>107</v>
      </c>
    </row>
    <row r="8" spans="1:3" ht="12.75">
      <c r="A8" s="30">
        <v>4</v>
      </c>
      <c r="B8" s="28" t="s">
        <v>109</v>
      </c>
      <c r="C8" s="33" t="s">
        <v>110</v>
      </c>
    </row>
    <row r="9" spans="1:3" ht="17.25" customHeight="1">
      <c r="A9" s="495" t="s">
        <v>115</v>
      </c>
      <c r="B9" s="496"/>
      <c r="C9" s="497"/>
    </row>
    <row r="10" spans="1:3" ht="15" customHeight="1">
      <c r="A10" s="11">
        <v>1</v>
      </c>
      <c r="B10" s="28" t="s">
        <v>119</v>
      </c>
      <c r="C10" s="11" t="s">
        <v>120</v>
      </c>
    </row>
    <row r="11" spans="1:3" ht="17.25" customHeight="1">
      <c r="A11" s="495" t="s">
        <v>121</v>
      </c>
      <c r="B11" s="496"/>
      <c r="C11" s="497"/>
    </row>
    <row r="12" spans="1:3" ht="14.25" customHeight="1">
      <c r="A12" s="508">
        <v>1</v>
      </c>
      <c r="B12" s="508" t="s">
        <v>123</v>
      </c>
      <c r="C12" s="33" t="s">
        <v>124</v>
      </c>
    </row>
    <row r="13" spans="1:3" ht="18" customHeight="1">
      <c r="A13" s="509"/>
      <c r="B13" s="509"/>
      <c r="C13" s="33" t="s">
        <v>125</v>
      </c>
    </row>
    <row r="14" spans="1:3" ht="18" customHeight="1">
      <c r="A14" s="509"/>
      <c r="B14" s="509"/>
      <c r="C14" s="33" t="s">
        <v>126</v>
      </c>
    </row>
    <row r="15" spans="1:3" ht="18" customHeight="1">
      <c r="A15" s="509"/>
      <c r="B15" s="509"/>
      <c r="C15" s="33" t="s">
        <v>127</v>
      </c>
    </row>
    <row r="16" spans="1:3" ht="18" customHeight="1">
      <c r="A16" s="509"/>
      <c r="B16" s="509"/>
      <c r="C16" s="33" t="s">
        <v>128</v>
      </c>
    </row>
    <row r="17" spans="1:3" ht="18" customHeight="1">
      <c r="A17" s="510"/>
      <c r="B17" s="510"/>
      <c r="C17" s="33" t="s">
        <v>129</v>
      </c>
    </row>
    <row r="18" spans="1:3" ht="17.25" customHeight="1">
      <c r="A18" s="495" t="s">
        <v>132</v>
      </c>
      <c r="B18" s="496"/>
      <c r="C18" s="497"/>
    </row>
    <row r="19" spans="1:3" ht="36">
      <c r="A19" s="501">
        <v>1</v>
      </c>
      <c r="B19" s="511" t="s">
        <v>136</v>
      </c>
      <c r="C19" s="34" t="s">
        <v>0</v>
      </c>
    </row>
    <row r="20" spans="1:3" ht="48">
      <c r="A20" s="503"/>
      <c r="B20" s="512"/>
      <c r="C20" s="34" t="s">
        <v>137</v>
      </c>
    </row>
    <row r="21" spans="1:3" ht="17.25" customHeight="1">
      <c r="A21" s="495" t="s">
        <v>140</v>
      </c>
      <c r="B21" s="496"/>
      <c r="C21" s="497"/>
    </row>
    <row r="22" spans="1:3" ht="72">
      <c r="A22" s="24">
        <v>1</v>
      </c>
      <c r="B22" s="27" t="s">
        <v>141</v>
      </c>
      <c r="C22" s="34" t="s">
        <v>142</v>
      </c>
    </row>
    <row r="23" spans="1:3" ht="60">
      <c r="A23" s="11">
        <v>2</v>
      </c>
      <c r="B23" s="26" t="s">
        <v>143</v>
      </c>
      <c r="C23" s="34" t="s">
        <v>144</v>
      </c>
    </row>
    <row r="24" spans="1:3" ht="17.25" customHeight="1">
      <c r="A24" s="495" t="s">
        <v>14</v>
      </c>
      <c r="B24" s="496"/>
      <c r="C24" s="497"/>
    </row>
    <row r="25" spans="1:3" ht="24">
      <c r="A25" s="501">
        <v>1</v>
      </c>
      <c r="B25" s="498" t="s">
        <v>15</v>
      </c>
      <c r="C25" s="34" t="s">
        <v>16</v>
      </c>
    </row>
    <row r="26" spans="1:3" ht="24">
      <c r="A26" s="502"/>
      <c r="B26" s="499"/>
      <c r="C26" s="34" t="s">
        <v>17</v>
      </c>
    </row>
    <row r="27" spans="1:3" ht="12.75">
      <c r="A27" s="503"/>
      <c r="B27" s="500"/>
      <c r="C27" s="33" t="s">
        <v>18</v>
      </c>
    </row>
    <row r="28" spans="1:3" ht="17.25" customHeight="1">
      <c r="A28" s="495" t="s">
        <v>20</v>
      </c>
      <c r="B28" s="496"/>
      <c r="C28" s="497"/>
    </row>
    <row r="29" spans="1:3" ht="18" customHeight="1">
      <c r="A29" s="24">
        <v>1</v>
      </c>
      <c r="B29" s="27" t="s">
        <v>141</v>
      </c>
      <c r="C29" s="33" t="s">
        <v>21</v>
      </c>
    </row>
    <row r="30" spans="1:3" ht="17.25" customHeight="1">
      <c r="A30" s="495" t="s">
        <v>51</v>
      </c>
      <c r="B30" s="496"/>
      <c r="C30" s="497"/>
    </row>
    <row r="31" spans="1:3" ht="18" customHeight="1">
      <c r="A31" s="24">
        <v>1</v>
      </c>
      <c r="B31" s="28" t="s">
        <v>52</v>
      </c>
      <c r="C31" s="35" t="s">
        <v>53</v>
      </c>
    </row>
    <row r="32" spans="1:3" ht="18" customHeight="1">
      <c r="A32" s="11">
        <v>2</v>
      </c>
      <c r="B32" s="28" t="s">
        <v>54</v>
      </c>
      <c r="C32" s="35" t="s">
        <v>55</v>
      </c>
    </row>
    <row r="33" spans="1:3" ht="18" customHeight="1">
      <c r="A33" s="11"/>
      <c r="B33" s="28"/>
      <c r="C33" s="35" t="s">
        <v>56</v>
      </c>
    </row>
    <row r="34" spans="1:3" ht="18" customHeight="1">
      <c r="A34" s="11"/>
      <c r="B34" s="28"/>
      <c r="C34" s="35" t="s">
        <v>57</v>
      </c>
    </row>
    <row r="35" spans="1:3" ht="18" customHeight="1">
      <c r="A35" s="11"/>
      <c r="B35" s="28"/>
      <c r="C35" s="35" t="s">
        <v>58</v>
      </c>
    </row>
    <row r="36" spans="1:3" ht="18" customHeight="1">
      <c r="A36" s="11"/>
      <c r="B36" s="28"/>
      <c r="C36" s="35" t="s">
        <v>59</v>
      </c>
    </row>
    <row r="37" spans="1:3" ht="18" customHeight="1">
      <c r="A37" s="11"/>
      <c r="B37" s="28"/>
      <c r="C37" s="35" t="s">
        <v>60</v>
      </c>
    </row>
    <row r="38" spans="1:3" ht="18" customHeight="1">
      <c r="A38" s="11"/>
      <c r="B38" s="28"/>
      <c r="C38" s="35" t="s">
        <v>61</v>
      </c>
    </row>
    <row r="39" spans="1:3" ht="18" customHeight="1">
      <c r="A39" s="11"/>
      <c r="B39" s="28"/>
      <c r="C39" s="35" t="s">
        <v>62</v>
      </c>
    </row>
    <row r="40" spans="1:3" ht="18" customHeight="1">
      <c r="A40" s="11"/>
      <c r="B40" s="28"/>
      <c r="C40" s="35" t="s">
        <v>118</v>
      </c>
    </row>
    <row r="41" spans="1:3" ht="18" customHeight="1">
      <c r="A41" s="11"/>
      <c r="B41" s="28"/>
      <c r="C41" s="35" t="s">
        <v>63</v>
      </c>
    </row>
    <row r="42" spans="1:3" ht="18" customHeight="1">
      <c r="A42" s="11"/>
      <c r="B42" s="28"/>
      <c r="C42" s="35" t="s">
        <v>64</v>
      </c>
    </row>
    <row r="43" spans="1:3" ht="18" customHeight="1">
      <c r="A43" s="11"/>
      <c r="B43" s="28"/>
      <c r="C43" s="35" t="s">
        <v>65</v>
      </c>
    </row>
    <row r="44" spans="1:3" ht="18" customHeight="1">
      <c r="A44" s="11"/>
      <c r="B44" s="28"/>
      <c r="C44" s="35" t="s">
        <v>6</v>
      </c>
    </row>
    <row r="45" spans="1:3" ht="12.75">
      <c r="A45" s="31"/>
      <c r="B45" s="32"/>
      <c r="C45" s="32"/>
    </row>
    <row r="46" spans="1:3" ht="12.75">
      <c r="A46" s="31"/>
      <c r="B46" s="32"/>
      <c r="C46" s="32"/>
    </row>
    <row r="47" spans="1:3" ht="12.75">
      <c r="A47" s="31"/>
      <c r="B47" s="32"/>
      <c r="C47" s="32"/>
    </row>
    <row r="48" spans="1:3" ht="12.75">
      <c r="A48" s="31"/>
      <c r="B48" s="32"/>
      <c r="C48" s="32"/>
    </row>
    <row r="49" spans="1:3" ht="12.75">
      <c r="A49" s="31"/>
      <c r="B49" s="32"/>
      <c r="C49" s="32"/>
    </row>
    <row r="50" spans="1:3" ht="12.75">
      <c r="A50" s="31"/>
      <c r="B50" s="32"/>
      <c r="C50" s="32"/>
    </row>
    <row r="51" spans="1:3" ht="12.75">
      <c r="A51" s="31"/>
      <c r="B51" s="32"/>
      <c r="C51" s="32"/>
    </row>
    <row r="52" spans="1:3" ht="12.75">
      <c r="A52" s="31"/>
      <c r="B52" s="32"/>
      <c r="C52" s="32"/>
    </row>
    <row r="53" spans="1:3" ht="12.75">
      <c r="A53" s="31"/>
      <c r="B53" s="32"/>
      <c r="C53" s="32"/>
    </row>
    <row r="54" spans="1:3" ht="12.75">
      <c r="A54" s="31"/>
      <c r="B54" s="32"/>
      <c r="C54" s="32"/>
    </row>
    <row r="55" spans="1:3" ht="12.75">
      <c r="A55" s="31"/>
      <c r="B55" s="32"/>
      <c r="C55" s="32"/>
    </row>
    <row r="56" spans="1:3" ht="12.75">
      <c r="A56" s="31"/>
      <c r="B56" s="32"/>
      <c r="C56" s="32"/>
    </row>
    <row r="57" spans="1:3" ht="12.75">
      <c r="A57" s="31"/>
      <c r="B57" s="32"/>
      <c r="C57" s="32"/>
    </row>
    <row r="58" spans="1:3" ht="12.75">
      <c r="A58" s="31"/>
      <c r="B58" s="32"/>
      <c r="C58" s="32"/>
    </row>
    <row r="59" spans="1:3" ht="12.75">
      <c r="A59" s="31"/>
      <c r="B59" s="32"/>
      <c r="C59" s="32"/>
    </row>
    <row r="60" spans="1:3" ht="12.75">
      <c r="A60" s="31"/>
      <c r="B60" s="32"/>
      <c r="C60" s="32"/>
    </row>
    <row r="61" spans="1:3" ht="12.75">
      <c r="A61" s="31"/>
      <c r="B61" s="32"/>
      <c r="C61" s="32"/>
    </row>
    <row r="62" spans="1:3" ht="12.75">
      <c r="A62" s="31"/>
      <c r="B62" s="32"/>
      <c r="C62" s="32"/>
    </row>
    <row r="63" spans="1:3" ht="12.75">
      <c r="A63" s="31"/>
      <c r="B63" s="32"/>
      <c r="C63" s="32"/>
    </row>
    <row r="64" spans="1:3" ht="12.75">
      <c r="A64" s="31"/>
      <c r="B64" s="32"/>
      <c r="C64" s="32"/>
    </row>
    <row r="65" spans="1:3" ht="12.75">
      <c r="A65" s="31"/>
      <c r="B65" s="32"/>
      <c r="C65" s="32"/>
    </row>
  </sheetData>
  <sheetProtection/>
  <mergeCells count="15">
    <mergeCell ref="A2:C2"/>
    <mergeCell ref="A4:C4"/>
    <mergeCell ref="A9:C9"/>
    <mergeCell ref="B12:B17"/>
    <mergeCell ref="A12:A17"/>
    <mergeCell ref="B19:B20"/>
    <mergeCell ref="A19:A20"/>
    <mergeCell ref="A11:C11"/>
    <mergeCell ref="A18:C18"/>
    <mergeCell ref="A21:C21"/>
    <mergeCell ref="A24:C24"/>
    <mergeCell ref="A28:C28"/>
    <mergeCell ref="A30:C30"/>
    <mergeCell ref="B25:B27"/>
    <mergeCell ref="A25:A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LENOVO</cp:lastModifiedBy>
  <cp:lastPrinted>2020-04-24T09:25:55Z</cp:lastPrinted>
  <dcterms:created xsi:type="dcterms:W3CDTF">2004-04-21T13:58:08Z</dcterms:created>
  <dcterms:modified xsi:type="dcterms:W3CDTF">2020-04-30T07:48:09Z</dcterms:modified>
  <cp:category/>
  <cp:version/>
  <cp:contentType/>
  <cp:contentStatus/>
</cp:coreProperties>
</file>